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A LIRE - Tableau 1" sheetId="1" r:id="rId1"/>
    <sheet name="Récapitulatif - Tableau 1" sheetId="2" r:id="rId2"/>
    <sheet name="Juin 2010 - Tableau 1" sheetId="3" r:id="rId3"/>
    <sheet name="Juillet 2010 - Tableau 1" sheetId="4" r:id="rId4"/>
    <sheet name="Août 2010 - Tableau 1" sheetId="5" r:id="rId5"/>
    <sheet name="Septembre 2010 - Tableau 1" sheetId="6" r:id="rId6"/>
    <sheet name="Octobre 2010 - Tableau 1" sheetId="7" r:id="rId7"/>
    <sheet name="Novembre 2010 - Tableau 1" sheetId="8" r:id="rId8"/>
    <sheet name="Décembre 2010 - Tableau 1" sheetId="9" r:id="rId9"/>
  </sheets>
  <definedNames/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M3" authorId="0">
      <text>
        <r>
          <rPr>
            <sz val="9"/>
            <color indexed="9"/>
            <rFont val="Tahoma Bold"/>
            <family val="0"/>
          </rPr>
          <t>Taux horaire brut majoré de 25%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I2" authorId="0">
      <text>
        <r>
          <rPr>
            <sz val="9"/>
            <color indexed="9"/>
            <rFont val="Tahoma Bold"/>
            <family val="0"/>
          </rPr>
          <t>Total heures journalier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  <comment ref="N3" authorId="0">
      <text>
        <r>
          <rPr>
            <sz val="9"/>
            <color indexed="9"/>
            <rFont val="Tahoma Bold"/>
            <family val="0"/>
          </rPr>
          <t>Taux horaire brut majoré de 50%</t>
        </r>
        <r>
          <rPr>
            <sz val="9"/>
            <color indexed="9"/>
            <rFont val="Tahoma"/>
            <family val="0"/>
          </rPr>
          <t xml:space="preserve">
</t>
        </r>
        <r>
          <rPr>
            <sz val="11"/>
            <color indexed="8"/>
            <rFont val="Helvetica Neue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<sst xmlns="http://schemas.openxmlformats.org/spreadsheetml/2006/main" count="270" uniqueCount="34">
  <si>
    <t xml:space="preserve">Ces feuilles calculent les heures supplémentaires hebdomadaire. </t>
  </si>
  <si>
    <t>Inscrivez votre total d'heure journalier (format 00:00) :</t>
  </si>
  <si>
    <t>Inscrivez votre taux horaire brut majoré de 25% (format 0,00€)  :</t>
  </si>
  <si>
    <t xml:space="preserve">Inscrivez votre taux horaire brut majoré de 50%: </t>
  </si>
  <si>
    <t>Inscrivez votre solde d'heures supplémentaires :</t>
  </si>
  <si>
    <t>si vous n'avez pas d'heures sup, écrire : 00:00</t>
  </si>
  <si>
    <t>Si vous êtes en négatif pour les heures sup, écrire     =-"00:00"</t>
  </si>
  <si>
    <t>RECAPITULATIF</t>
  </si>
  <si>
    <t>Juin</t>
  </si>
  <si>
    <t>Juillet</t>
  </si>
  <si>
    <t>Aôut</t>
  </si>
  <si>
    <t>Septembre</t>
  </si>
  <si>
    <t>Octobre</t>
  </si>
  <si>
    <t>Novembre</t>
  </si>
  <si>
    <t>Decembre</t>
  </si>
  <si>
    <t>Arrivée</t>
  </si>
  <si>
    <t>Départ</t>
  </si>
  <si>
    <t>Total am</t>
  </si>
  <si>
    <t>Total pm</t>
  </si>
  <si>
    <t>Tot.jour</t>
  </si>
  <si>
    <t>Tot.hebdo</t>
  </si>
  <si>
    <t>H.s/jour</t>
  </si>
  <si>
    <t>H.s/hebdo</t>
  </si>
  <si>
    <t>Total</t>
  </si>
  <si>
    <t>Mardi</t>
  </si>
  <si>
    <t>Mercredi</t>
  </si>
  <si>
    <t>Jeudi</t>
  </si>
  <si>
    <t>Vendredi</t>
  </si>
  <si>
    <t>Lundi</t>
  </si>
  <si>
    <t>0,00</t>
  </si>
  <si>
    <t>00</t>
  </si>
  <si>
    <t>TOTAUX</t>
  </si>
  <si>
    <t>Heures majorées 25%/50%</t>
  </si>
  <si>
    <t>Heures récupérées25/50%</t>
  </si>
</sst>
</file>

<file path=xl/styles.xml><?xml version="1.0" encoding="utf-8"?>
<styleSheet xmlns="http://schemas.openxmlformats.org/spreadsheetml/2006/main">
  <numFmts count="8">
    <numFmt numFmtId="59" formatCode="[h]&quot;h&quot; m&quot;min&quot; s&quot;s&quot;"/>
    <numFmt numFmtId="60" formatCode="#,##0.00\ &quot;€&quot;"/>
    <numFmt numFmtId="61" formatCode="[hh]:mm"/>
    <numFmt numFmtId="62" formatCode="_-[$€-2]* #,##0.00_-;_-[$€-2]* \(#,##0.00\)_-;_-[$€-2]* &quot;-&quot;??;_-@_-"/>
    <numFmt numFmtId="63" formatCode="\ * #,##0.00\ &quot;€&quot;\ ;&quot;-&quot;* #,##0.00\ &quot;€&quot;\ ;\ * &quot;-&quot;??\ &quot;€&quot;\ "/>
    <numFmt numFmtId="64" formatCode="[h]&quot;h&quot;"/>
    <numFmt numFmtId="65" formatCode="[h]&quot;h&quot; m&quot;min&quot;"/>
    <numFmt numFmtId="66" formatCode="d mmm yyyy"/>
  </numFmts>
  <fonts count="20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4"/>
      <color indexed="9"/>
      <name val="Arial"/>
      <family val="0"/>
    </font>
    <font>
      <sz val="12"/>
      <color indexed="9"/>
      <name val="Arial Bold"/>
      <family val="0"/>
    </font>
    <font>
      <u val="single"/>
      <sz val="10"/>
      <color indexed="12"/>
      <name val="Arial"/>
      <family val="0"/>
    </font>
    <font>
      <sz val="14"/>
      <color indexed="13"/>
      <name val="Arial"/>
      <family val="0"/>
    </font>
    <font>
      <sz val="20"/>
      <color indexed="9"/>
      <name val="Arial"/>
      <family val="0"/>
    </font>
    <font>
      <sz val="12"/>
      <color indexed="14"/>
      <name val="Arial Bold"/>
      <family val="0"/>
    </font>
    <font>
      <sz val="12"/>
      <color indexed="9"/>
      <name val="Arial"/>
      <family val="0"/>
    </font>
    <font>
      <sz val="10"/>
      <color indexed="14"/>
      <name val="Arial"/>
      <family val="0"/>
    </font>
    <font>
      <sz val="8"/>
      <color indexed="14"/>
      <name val="Arial Bold"/>
      <family val="0"/>
    </font>
    <font>
      <sz val="8"/>
      <color indexed="14"/>
      <name val="Arial"/>
      <family val="0"/>
    </font>
    <font>
      <sz val="8"/>
      <color indexed="9"/>
      <name val="Arial Bold"/>
      <family val="0"/>
    </font>
    <font>
      <sz val="8"/>
      <color indexed="9"/>
      <name val="Arial"/>
      <family val="0"/>
    </font>
    <font>
      <sz val="8"/>
      <color indexed="13"/>
      <name val="Arial Bold"/>
      <family val="0"/>
    </font>
    <font>
      <sz val="10"/>
      <color indexed="9"/>
      <name val="Arial Bold"/>
      <family val="0"/>
    </font>
    <font>
      <b/>
      <sz val="11"/>
      <color indexed="9"/>
      <name val="Lucida Grande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b/>
      <sz val="8"/>
      <name val="Helvetica Neue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9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 style="thin">
        <color indexed="9"/>
      </right>
      <top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>
        <color indexed="11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13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</border>
    <border>
      <left style="thin">
        <color indexed="13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3"/>
      </bottom>
    </border>
    <border>
      <left style="thin">
        <color indexed="13"/>
      </left>
      <right>
        <color indexed="9"/>
      </right>
      <top style="thin">
        <color indexed="9"/>
      </top>
      <bottom style="thin">
        <color indexed="13"/>
      </bottom>
    </border>
    <border>
      <left style="thin">
        <color indexed="11"/>
      </left>
      <right style="thin">
        <color indexed="9"/>
      </right>
      <top style="thin"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11"/>
      </top>
      <bottom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11"/>
      </top>
      <bottom style="thin">
        <color indexed="9"/>
      </bottom>
    </border>
    <border>
      <left style="thin"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13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1"/>
      </right>
      <top style="thin">
        <color indexed="9"/>
      </top>
      <bottom style="thin">
        <color indexed="13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59" fontId="3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/>
    </xf>
    <xf numFmtId="60" fontId="3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4" fillId="2" borderId="14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2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/>
    </xf>
    <xf numFmtId="0" fontId="7" fillId="3" borderId="18" xfId="0" applyNumberFormat="1" applyFont="1" applyFill="1" applyBorder="1" applyAlignment="1">
      <alignment horizontal="center"/>
    </xf>
    <xf numFmtId="0" fontId="8" fillId="4" borderId="19" xfId="0" applyNumberFormat="1" applyFont="1" applyFill="1" applyBorder="1" applyAlignment="1">
      <alignment horizontal="center"/>
    </xf>
    <xf numFmtId="0" fontId="8" fillId="4" borderId="20" xfId="0" applyNumberFormat="1" applyFont="1" applyFill="1" applyBorder="1" applyAlignment="1">
      <alignment horizontal="center"/>
    </xf>
    <xf numFmtId="0" fontId="8" fillId="4" borderId="21" xfId="0" applyNumberFormat="1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/>
    </xf>
    <xf numFmtId="61" fontId="9" fillId="2" borderId="0" xfId="0" applyNumberFormat="1" applyFont="1" applyFill="1" applyBorder="1" applyAlignment="1">
      <alignment horizontal="center" vertical="center"/>
    </xf>
    <xf numFmtId="61" fontId="9" fillId="2" borderId="0" xfId="0" applyNumberFormat="1" applyFont="1" applyFill="1" applyBorder="1" applyAlignment="1">
      <alignment horizontal="center"/>
    </xf>
    <xf numFmtId="61" fontId="9" fillId="2" borderId="12" xfId="0" applyNumberFormat="1" applyFont="1" applyFill="1" applyBorder="1" applyAlignment="1">
      <alignment horizontal="center"/>
    </xf>
    <xf numFmtId="9" fontId="7" fillId="3" borderId="23" xfId="0" applyNumberFormat="1" applyFont="1" applyFill="1" applyBorder="1" applyAlignment="1">
      <alignment horizontal="center"/>
    </xf>
    <xf numFmtId="0" fontId="8" fillId="4" borderId="24" xfId="0" applyNumberFormat="1" applyFont="1" applyFill="1" applyBorder="1" applyAlignment="1">
      <alignment horizontal="center"/>
    </xf>
    <xf numFmtId="0" fontId="8" fillId="4" borderId="25" xfId="0" applyNumberFormat="1" applyFont="1" applyFill="1" applyBorder="1" applyAlignment="1">
      <alignment horizontal="center"/>
    </xf>
    <xf numFmtId="0" fontId="8" fillId="4" borderId="26" xfId="0" applyNumberFormat="1" applyFont="1" applyFill="1" applyBorder="1" applyAlignment="1">
      <alignment horizontal="center"/>
    </xf>
    <xf numFmtId="0" fontId="8" fillId="4" borderId="23" xfId="0" applyNumberFormat="1" applyFont="1" applyFill="1" applyBorder="1" applyAlignment="1">
      <alignment horizontal="center" vertical="center"/>
    </xf>
    <xf numFmtId="9" fontId="7" fillId="3" borderId="27" xfId="0" applyNumberFormat="1" applyFont="1" applyFill="1" applyBorder="1" applyAlignment="1">
      <alignment horizontal="center"/>
    </xf>
    <xf numFmtId="0" fontId="8" fillId="4" borderId="28" xfId="0" applyNumberFormat="1" applyFont="1" applyFill="1" applyBorder="1" applyAlignment="1">
      <alignment horizontal="center"/>
    </xf>
    <xf numFmtId="0" fontId="8" fillId="4" borderId="29" xfId="0" applyNumberFormat="1" applyFont="1" applyFill="1" applyBorder="1" applyAlignment="1">
      <alignment horizontal="center"/>
    </xf>
    <xf numFmtId="0" fontId="8" fillId="4" borderId="30" xfId="0" applyNumberFormat="1" applyFont="1" applyFill="1" applyBorder="1" applyAlignment="1">
      <alignment horizontal="center"/>
    </xf>
    <xf numFmtId="0" fontId="8" fillId="4" borderId="27" xfId="0" applyNumberFormat="1" applyFont="1" applyFill="1" applyBorder="1" applyAlignment="1">
      <alignment horizontal="center" vertical="center"/>
    </xf>
    <xf numFmtId="61" fontId="9" fillId="2" borderId="0" xfId="0" applyNumberFormat="1" applyFont="1" applyFill="1" applyBorder="1" applyAlignment="1">
      <alignment/>
    </xf>
    <xf numFmtId="0" fontId="8" fillId="4" borderId="25" xfId="0" applyNumberFormat="1" applyFont="1" applyFill="1" applyBorder="1" applyAlignment="1">
      <alignment horizontal="center" vertical="center"/>
    </xf>
    <xf numFmtId="60" fontId="8" fillId="4" borderId="29" xfId="0" applyNumberFormat="1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/>
    </xf>
    <xf numFmtId="0" fontId="1" fillId="2" borderId="32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9" fillId="2" borderId="14" xfId="0" applyNumberFormat="1" applyFont="1" applyFill="1" applyBorder="1" applyAlignment="1">
      <alignment/>
    </xf>
    <xf numFmtId="61" fontId="9" fillId="2" borderId="1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17" fontId="10" fillId="5" borderId="33" xfId="0" applyNumberFormat="1" applyFont="1" applyFill="1" applyBorder="1" applyAlignment="1">
      <alignment horizontal="center"/>
    </xf>
    <xf numFmtId="0" fontId="11" fillId="5" borderId="34" xfId="0" applyNumberFormat="1" applyFont="1" applyFill="1" applyBorder="1" applyAlignment="1">
      <alignment/>
    </xf>
    <xf numFmtId="0" fontId="11" fillId="5" borderId="34" xfId="0" applyNumberFormat="1" applyFont="1" applyFill="1" applyBorder="1" applyAlignment="1">
      <alignment horizontal="center"/>
    </xf>
    <xf numFmtId="1" fontId="11" fillId="5" borderId="34" xfId="0" applyNumberFormat="1" applyFont="1" applyFill="1" applyBorder="1" applyAlignment="1">
      <alignment horizontal="center"/>
    </xf>
    <xf numFmtId="61" fontId="11" fillId="5" borderId="34" xfId="0" applyNumberFormat="1" applyFont="1" applyFill="1" applyBorder="1" applyAlignment="1">
      <alignment horizontal="center"/>
    </xf>
    <xf numFmtId="0" fontId="11" fillId="5" borderId="35" xfId="0" applyNumberFormat="1" applyFont="1" applyFill="1" applyBorder="1" applyAlignment="1">
      <alignment/>
    </xf>
    <xf numFmtId="0" fontId="11" fillId="5" borderId="33" xfId="0" applyNumberFormat="1" applyFont="1" applyFill="1" applyBorder="1" applyAlignment="1">
      <alignment horizontal="center"/>
    </xf>
    <xf numFmtId="0" fontId="11" fillId="5" borderId="33" xfId="0" applyNumberFormat="1" applyFont="1" applyFill="1" applyBorder="1" applyAlignment="1">
      <alignment/>
    </xf>
    <xf numFmtId="0" fontId="11" fillId="5" borderId="35" xfId="0" applyNumberFormat="1" applyFont="1" applyFill="1" applyBorder="1" applyAlignment="1">
      <alignment horizontal="center"/>
    </xf>
    <xf numFmtId="0" fontId="10" fillId="5" borderId="33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 vertical="center"/>
    </xf>
    <xf numFmtId="61" fontId="12" fillId="6" borderId="34" xfId="0" applyNumberFormat="1" applyFont="1" applyFill="1" applyBorder="1" applyAlignment="1">
      <alignment horizontal="center" vertical="center"/>
    </xf>
    <xf numFmtId="20" fontId="12" fillId="7" borderId="34" xfId="0" applyNumberFormat="1" applyFont="1" applyFill="1" applyBorder="1" applyAlignment="1">
      <alignment horizontal="center" vertical="center"/>
    </xf>
    <xf numFmtId="61" fontId="12" fillId="7" borderId="34" xfId="0" applyNumberFormat="1" applyFont="1" applyFill="1" applyBorder="1" applyAlignment="1">
      <alignment horizontal="center" vertical="center"/>
    </xf>
    <xf numFmtId="9" fontId="12" fillId="7" borderId="34" xfId="0" applyNumberFormat="1" applyFont="1" applyFill="1" applyBorder="1" applyAlignment="1">
      <alignment horizontal="center" vertical="center"/>
    </xf>
    <xf numFmtId="60" fontId="12" fillId="8" borderId="34" xfId="0" applyNumberFormat="1" applyFont="1" applyFill="1" applyBorder="1" applyAlignment="1">
      <alignment horizontal="center" vertical="center"/>
    </xf>
    <xf numFmtId="0" fontId="13" fillId="8" borderId="35" xfId="0" applyNumberFormat="1" applyFont="1" applyFill="1" applyBorder="1" applyAlignment="1">
      <alignment horizontal="center" vertical="center"/>
    </xf>
    <xf numFmtId="0" fontId="10" fillId="5" borderId="36" xfId="0" applyNumberFormat="1" applyFont="1" applyFill="1" applyBorder="1" applyAlignment="1">
      <alignment horizontal="center" vertical="center"/>
    </xf>
    <xf numFmtId="0" fontId="10" fillId="5" borderId="37" xfId="0" applyNumberFormat="1" applyFont="1" applyFill="1" applyBorder="1" applyAlignment="1">
      <alignment horizontal="center" vertical="center"/>
    </xf>
    <xf numFmtId="61" fontId="12" fillId="6" borderId="37" xfId="0" applyNumberFormat="1" applyFont="1" applyFill="1" applyBorder="1" applyAlignment="1">
      <alignment horizontal="center" vertical="center"/>
    </xf>
    <xf numFmtId="20" fontId="12" fillId="7" borderId="37" xfId="0" applyNumberFormat="1" applyFont="1" applyFill="1" applyBorder="1" applyAlignment="1">
      <alignment horizontal="center" vertical="center"/>
    </xf>
    <xf numFmtId="1" fontId="12" fillId="7" borderId="37" xfId="0" applyNumberFormat="1" applyFont="1" applyFill="1" applyBorder="1" applyAlignment="1">
      <alignment horizontal="center" vertical="center"/>
    </xf>
    <xf numFmtId="61" fontId="12" fillId="7" borderId="37" xfId="0" applyNumberFormat="1" applyFont="1" applyFill="1" applyBorder="1" applyAlignment="1">
      <alignment horizontal="center" vertical="center"/>
    </xf>
    <xf numFmtId="0" fontId="12" fillId="7" borderId="37" xfId="0" applyNumberFormat="1" applyFont="1" applyFill="1" applyBorder="1" applyAlignment="1">
      <alignment horizontal="center" vertical="center"/>
    </xf>
    <xf numFmtId="62" fontId="12" fillId="7" borderId="37" xfId="0" applyNumberFormat="1" applyFont="1" applyFill="1" applyBorder="1" applyAlignment="1">
      <alignment horizontal="center" vertical="center"/>
    </xf>
    <xf numFmtId="63" fontId="12" fillId="7" borderId="37" xfId="0" applyNumberFormat="1" applyFont="1" applyFill="1" applyBorder="1" applyAlignment="1">
      <alignment horizontal="center" vertical="center"/>
    </xf>
    <xf numFmtId="60" fontId="13" fillId="8" borderId="37" xfId="0" applyNumberFormat="1" applyFont="1" applyFill="1" applyBorder="1" applyAlignment="1">
      <alignment horizontal="center" vertical="center"/>
    </xf>
    <xf numFmtId="20" fontId="12" fillId="8" borderId="37" xfId="0" applyNumberFormat="1" applyFont="1" applyFill="1" applyBorder="1" applyAlignment="1">
      <alignment horizontal="center" vertical="center"/>
    </xf>
    <xf numFmtId="20" fontId="13" fillId="8" borderId="37" xfId="0" applyNumberFormat="1" applyFont="1" applyFill="1" applyBorder="1" applyAlignment="1">
      <alignment horizontal="center" vertical="center"/>
    </xf>
    <xf numFmtId="0" fontId="13" fillId="8" borderId="38" xfId="0" applyNumberFormat="1" applyFont="1" applyFill="1" applyBorder="1" applyAlignment="1">
      <alignment horizontal="center" vertical="center"/>
    </xf>
    <xf numFmtId="14" fontId="14" fillId="2" borderId="39" xfId="0" applyNumberFormat="1" applyFont="1" applyFill="1" applyBorder="1" applyAlignment="1">
      <alignment horizontal="center" vertical="center"/>
    </xf>
    <xf numFmtId="0" fontId="10" fillId="2" borderId="40" xfId="0" applyNumberFormat="1" applyFont="1" applyFill="1" applyBorder="1" applyAlignment="1">
      <alignment horizontal="center" vertical="center"/>
    </xf>
    <xf numFmtId="61" fontId="12" fillId="4" borderId="41" xfId="0" applyNumberFormat="1" applyFont="1" applyFill="1" applyBorder="1" applyAlignment="1">
      <alignment horizontal="center" vertical="center"/>
    </xf>
    <xf numFmtId="61" fontId="12" fillId="9" borderId="41" xfId="0" applyNumberFormat="1" applyFont="1" applyFill="1" applyBorder="1" applyAlignment="1">
      <alignment horizontal="center" vertical="center"/>
    </xf>
    <xf numFmtId="4" fontId="12" fillId="2" borderId="41" xfId="0" applyNumberFormat="1" applyFont="1" applyFill="1" applyBorder="1" applyAlignment="1">
      <alignment horizontal="center" vertical="center"/>
    </xf>
    <xf numFmtId="61" fontId="14" fillId="9" borderId="41" xfId="0" applyNumberFormat="1" applyFont="1" applyFill="1" applyBorder="1" applyAlignment="1">
      <alignment horizontal="center" vertical="center"/>
    </xf>
    <xf numFmtId="4" fontId="12" fillId="2" borderId="42" xfId="0" applyNumberFormat="1" applyFont="1" applyFill="1" applyBorder="1" applyAlignment="1">
      <alignment horizontal="center" vertical="center"/>
    </xf>
    <xf numFmtId="4" fontId="12" fillId="2" borderId="39" xfId="0" applyNumberFormat="1" applyFont="1" applyFill="1" applyBorder="1" applyAlignment="1">
      <alignment horizontal="center" vertical="center"/>
    </xf>
    <xf numFmtId="61" fontId="12" fillId="2" borderId="39" xfId="0" applyNumberFormat="1" applyFont="1" applyFill="1" applyBorder="1" applyAlignment="1">
      <alignment horizontal="center" vertical="center"/>
    </xf>
    <xf numFmtId="0" fontId="12" fillId="2" borderId="39" xfId="0" applyNumberFormat="1" applyFont="1" applyFill="1" applyBorder="1" applyAlignment="1">
      <alignment horizontal="center" vertical="center"/>
    </xf>
    <xf numFmtId="60" fontId="12" fillId="2" borderId="39" xfId="0" applyNumberFormat="1" applyFont="1" applyFill="1" applyBorder="1" applyAlignment="1">
      <alignment horizontal="center" vertical="center"/>
    </xf>
    <xf numFmtId="0" fontId="12" fillId="2" borderId="43" xfId="0" applyNumberFormat="1" applyFont="1" applyFill="1" applyBorder="1" applyAlignment="1">
      <alignment horizontal="center" vertical="center"/>
    </xf>
    <xf numFmtId="0" fontId="12" fillId="2" borderId="44" xfId="0" applyNumberFormat="1" applyFont="1" applyFill="1" applyBorder="1" applyAlignment="1">
      <alignment horizontal="center" vertical="center"/>
    </xf>
    <xf numFmtId="0" fontId="10" fillId="5" borderId="45" xfId="0" applyNumberFormat="1" applyFont="1" applyFill="1" applyBorder="1" applyAlignment="1">
      <alignment horizontal="center" vertical="center"/>
    </xf>
    <xf numFmtId="0" fontId="10" fillId="5" borderId="46" xfId="0" applyNumberFormat="1" applyFont="1" applyFill="1" applyBorder="1" applyAlignment="1">
      <alignment horizontal="center" vertical="center"/>
    </xf>
    <xf numFmtId="61" fontId="12" fillId="6" borderId="46" xfId="0" applyNumberFormat="1" applyFont="1" applyFill="1" applyBorder="1" applyAlignment="1">
      <alignment horizontal="center" vertical="center"/>
    </xf>
    <xf numFmtId="20" fontId="12" fillId="7" borderId="46" xfId="0" applyNumberFormat="1" applyFont="1" applyFill="1" applyBorder="1" applyAlignment="1">
      <alignment horizontal="center" vertical="center"/>
    </xf>
    <xf numFmtId="61" fontId="12" fillId="7" borderId="46" xfId="0" applyNumberFormat="1" applyFont="1" applyFill="1" applyBorder="1" applyAlignment="1">
      <alignment horizontal="center" vertical="center"/>
    </xf>
    <xf numFmtId="64" fontId="12" fillId="7" borderId="46" xfId="0" applyNumberFormat="1" applyFont="1" applyFill="1" applyBorder="1" applyAlignment="1">
      <alignment horizontal="center" vertical="center"/>
    </xf>
    <xf numFmtId="0" fontId="12" fillId="7" borderId="46" xfId="0" applyNumberFormat="1" applyFont="1" applyFill="1" applyBorder="1" applyAlignment="1">
      <alignment horizontal="center" vertical="center"/>
    </xf>
    <xf numFmtId="60" fontId="12" fillId="8" borderId="46" xfId="0" applyNumberFormat="1" applyFont="1" applyFill="1" applyBorder="1" applyAlignment="1">
      <alignment horizontal="center" vertical="center"/>
    </xf>
    <xf numFmtId="0" fontId="12" fillId="8" borderId="46" xfId="0" applyNumberFormat="1" applyFont="1" applyFill="1" applyBorder="1" applyAlignment="1">
      <alignment horizontal="center" vertical="center"/>
    </xf>
    <xf numFmtId="0" fontId="12" fillId="8" borderId="47" xfId="0" applyNumberFormat="1" applyFont="1" applyFill="1" applyBorder="1" applyAlignment="1">
      <alignment horizontal="center" vertical="center"/>
    </xf>
    <xf numFmtId="0" fontId="10" fillId="5" borderId="33" xfId="0" applyNumberFormat="1" applyFont="1" applyFill="1" applyBorder="1" applyAlignment="1">
      <alignment horizontal="center" vertical="center"/>
    </xf>
    <xf numFmtId="0" fontId="10" fillId="5" borderId="34" xfId="0" applyNumberFormat="1" applyFont="1" applyFill="1" applyBorder="1" applyAlignment="1">
      <alignment horizontal="center" vertical="center"/>
    </xf>
    <xf numFmtId="64" fontId="12" fillId="7" borderId="34" xfId="0" applyNumberFormat="1" applyFont="1" applyFill="1" applyBorder="1" applyAlignment="1">
      <alignment horizontal="center" vertical="center"/>
    </xf>
    <xf numFmtId="0" fontId="12" fillId="7" borderId="34" xfId="0" applyNumberFormat="1" applyFont="1" applyFill="1" applyBorder="1" applyAlignment="1">
      <alignment horizontal="center" vertical="center"/>
    </xf>
    <xf numFmtId="0" fontId="12" fillId="8" borderId="34" xfId="0" applyNumberFormat="1" applyFont="1" applyFill="1" applyBorder="1" applyAlignment="1">
      <alignment horizontal="center" vertical="center"/>
    </xf>
    <xf numFmtId="0" fontId="12" fillId="8" borderId="35" xfId="0" applyNumberFormat="1" applyFont="1" applyFill="1" applyBorder="1" applyAlignment="1">
      <alignment horizontal="center" vertical="center"/>
    </xf>
    <xf numFmtId="65" fontId="12" fillId="7" borderId="37" xfId="0" applyNumberFormat="1" applyFont="1" applyFill="1" applyBorder="1" applyAlignment="1">
      <alignment horizontal="center" vertical="center"/>
    </xf>
    <xf numFmtId="60" fontId="12" fillId="7" borderId="37" xfId="0" applyNumberFormat="1" applyFont="1" applyFill="1" applyBorder="1" applyAlignment="1">
      <alignment horizontal="center" vertical="center"/>
    </xf>
    <xf numFmtId="60" fontId="12" fillId="9" borderId="37" xfId="0" applyNumberFormat="1" applyFont="1" applyFill="1" applyBorder="1" applyAlignment="1">
      <alignment horizontal="center" vertical="center"/>
    </xf>
    <xf numFmtId="0" fontId="12" fillId="9" borderId="38" xfId="0" applyNumberFormat="1" applyFont="1" applyFill="1" applyBorder="1" applyAlignment="1">
      <alignment horizontal="center" vertical="center"/>
    </xf>
    <xf numFmtId="14" fontId="12" fillId="2" borderId="39" xfId="0" applyNumberFormat="1" applyFont="1" applyFill="1" applyBorder="1" applyAlignment="1">
      <alignment horizontal="center" vertical="center"/>
    </xf>
    <xf numFmtId="4" fontId="12" fillId="9" borderId="41" xfId="0" applyNumberFormat="1" applyFont="1" applyFill="1" applyBorder="1" applyAlignment="1">
      <alignment horizontal="center" vertical="center"/>
    </xf>
    <xf numFmtId="66" fontId="12" fillId="7" borderId="46" xfId="0" applyNumberFormat="1" applyFont="1" applyFill="1" applyBorder="1" applyAlignment="1">
      <alignment horizontal="center" vertical="center"/>
    </xf>
    <xf numFmtId="66" fontId="12" fillId="7" borderId="34" xfId="0" applyNumberFormat="1" applyFont="1" applyFill="1" applyBorder="1" applyAlignment="1">
      <alignment horizontal="center" vertical="center"/>
    </xf>
    <xf numFmtId="66" fontId="12" fillId="7" borderId="37" xfId="0" applyNumberFormat="1" applyFont="1" applyFill="1" applyBorder="1" applyAlignment="1">
      <alignment horizontal="center" vertical="center"/>
    </xf>
    <xf numFmtId="0" fontId="12" fillId="2" borderId="40" xfId="0" applyNumberFormat="1" applyFont="1" applyFill="1" applyBorder="1" applyAlignment="1">
      <alignment horizontal="center" vertical="center"/>
    </xf>
    <xf numFmtId="66" fontId="12" fillId="2" borderId="39" xfId="0" applyNumberFormat="1" applyFont="1" applyFill="1" applyBorder="1" applyAlignment="1">
      <alignment horizontal="center" vertical="center"/>
    </xf>
    <xf numFmtId="14" fontId="10" fillId="9" borderId="41" xfId="0" applyNumberFormat="1" applyFont="1" applyFill="1" applyBorder="1" applyAlignment="1">
      <alignment horizontal="center" vertical="center"/>
    </xf>
    <xf numFmtId="0" fontId="10" fillId="9" borderId="41" xfId="0" applyNumberFormat="1" applyFont="1" applyFill="1" applyBorder="1" applyAlignment="1">
      <alignment horizontal="center" vertical="center"/>
    </xf>
    <xf numFmtId="66" fontId="12" fillId="9" borderId="41" xfId="0" applyNumberFormat="1" applyFont="1" applyFill="1" applyBorder="1" applyAlignment="1">
      <alignment horizontal="center" vertical="center"/>
    </xf>
    <xf numFmtId="0" fontId="12" fillId="9" borderId="41" xfId="0" applyNumberFormat="1" applyFont="1" applyFill="1" applyBorder="1" applyAlignment="1">
      <alignment horizontal="center" vertical="center"/>
    </xf>
    <xf numFmtId="60" fontId="12" fillId="9" borderId="41" xfId="0" applyNumberFormat="1" applyFont="1" applyFill="1" applyBorder="1" applyAlignment="1">
      <alignment horizontal="center" vertical="center"/>
    </xf>
    <xf numFmtId="14" fontId="10" fillId="5" borderId="46" xfId="0" applyNumberFormat="1" applyFont="1" applyFill="1" applyBorder="1" applyAlignment="1">
      <alignment horizontal="center" vertical="center"/>
    </xf>
    <xf numFmtId="14" fontId="10" fillId="5" borderId="37" xfId="0" applyNumberFormat="1" applyFont="1" applyFill="1" applyBorder="1" applyAlignment="1">
      <alignment horizontal="center" vertical="center"/>
    </xf>
    <xf numFmtId="0" fontId="12" fillId="7" borderId="38" xfId="0" applyNumberFormat="1" applyFont="1" applyFill="1" applyBorder="1" applyAlignment="1">
      <alignment horizontal="center" vertical="center"/>
    </xf>
    <xf numFmtId="0" fontId="15" fillId="8" borderId="41" xfId="0" applyNumberFormat="1" applyFont="1" applyFill="1" applyBorder="1" applyAlignment="1">
      <alignment/>
    </xf>
    <xf numFmtId="0" fontId="1" fillId="8" borderId="41" xfId="0" applyNumberFormat="1" applyFont="1" applyFill="1" applyBorder="1" applyAlignment="1">
      <alignment/>
    </xf>
    <xf numFmtId="59" fontId="1" fillId="8" borderId="41" xfId="0" applyNumberFormat="1" applyFont="1" applyFill="1" applyBorder="1" applyAlignment="1">
      <alignment/>
    </xf>
    <xf numFmtId="0" fontId="1" fillId="8" borderId="48" xfId="0" applyNumberFormat="1" applyFont="1" applyFill="1" applyBorder="1" applyAlignment="1">
      <alignment/>
    </xf>
    <xf numFmtId="0" fontId="16" fillId="8" borderId="49" xfId="0" applyNumberFormat="1" applyFont="1" applyFill="1" applyBorder="1" applyAlignment="1">
      <alignment horizontal="center" vertical="center"/>
    </xf>
    <xf numFmtId="60" fontId="16" fillId="8" borderId="49" xfId="0" applyNumberFormat="1" applyFont="1" applyFill="1" applyBorder="1" applyAlignment="1">
      <alignment horizontal="center" vertical="center"/>
    </xf>
    <xf numFmtId="0" fontId="16" fillId="8" borderId="50" xfId="0" applyNumberFormat="1" applyFont="1" applyFill="1" applyBorder="1" applyAlignment="1">
      <alignment horizontal="center" vertical="center"/>
    </xf>
    <xf numFmtId="0" fontId="16" fillId="8" borderId="51" xfId="0" applyNumberFormat="1" applyFont="1" applyFill="1" applyBorder="1" applyAlignment="1">
      <alignment horizontal="center" vertical="center"/>
    </xf>
    <xf numFmtId="60" fontId="16" fillId="8" borderId="51" xfId="0" applyNumberFormat="1" applyFont="1" applyFill="1" applyBorder="1" applyAlignment="1">
      <alignment horizontal="center" vertical="center"/>
    </xf>
    <xf numFmtId="0" fontId="16" fillId="8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17" fontId="10" fillId="5" borderId="53" xfId="0" applyNumberFormat="1" applyFont="1" applyFill="1" applyBorder="1" applyAlignment="1">
      <alignment horizontal="center"/>
    </xf>
    <xf numFmtId="0" fontId="11" fillId="5" borderId="54" xfId="0" applyNumberFormat="1" applyFont="1" applyFill="1" applyBorder="1" applyAlignment="1">
      <alignment/>
    </xf>
    <xf numFmtId="0" fontId="11" fillId="5" borderId="54" xfId="0" applyNumberFormat="1" applyFont="1" applyFill="1" applyBorder="1" applyAlignment="1">
      <alignment horizontal="center"/>
    </xf>
    <xf numFmtId="61" fontId="11" fillId="5" borderId="54" xfId="0" applyNumberFormat="1" applyFont="1" applyFill="1" applyBorder="1" applyAlignment="1">
      <alignment horizontal="center"/>
    </xf>
    <xf numFmtId="0" fontId="11" fillId="5" borderId="55" xfId="0" applyNumberFormat="1" applyFont="1" applyFill="1" applyBorder="1" applyAlignment="1">
      <alignment/>
    </xf>
    <xf numFmtId="0" fontId="11" fillId="5" borderId="56" xfId="0" applyNumberFormat="1" applyFont="1" applyFill="1" applyBorder="1" applyAlignment="1">
      <alignment horizontal="center"/>
    </xf>
    <xf numFmtId="0" fontId="11" fillId="5" borderId="56" xfId="0" applyNumberFormat="1" applyFont="1" applyFill="1" applyBorder="1" applyAlignment="1">
      <alignment/>
    </xf>
    <xf numFmtId="0" fontId="11" fillId="5" borderId="57" xfId="0" applyNumberFormat="1" applyFont="1" applyFill="1" applyBorder="1" applyAlignment="1">
      <alignment horizontal="center"/>
    </xf>
    <xf numFmtId="0" fontId="10" fillId="5" borderId="58" xfId="0" applyNumberFormat="1" applyFont="1" applyFill="1" applyBorder="1" applyAlignment="1">
      <alignment horizontal="center"/>
    </xf>
    <xf numFmtId="14" fontId="10" fillId="5" borderId="23" xfId="0" applyNumberFormat="1" applyFont="1" applyFill="1" applyBorder="1" applyAlignment="1">
      <alignment horizontal="center" vertical="center"/>
    </xf>
    <xf numFmtId="61" fontId="12" fillId="6" borderId="23" xfId="0" applyNumberFormat="1" applyFont="1" applyFill="1" applyBorder="1" applyAlignment="1">
      <alignment horizontal="center" vertical="center"/>
    </xf>
    <xf numFmtId="20" fontId="12" fillId="7" borderId="23" xfId="0" applyNumberFormat="1" applyFont="1" applyFill="1" applyBorder="1" applyAlignment="1">
      <alignment horizontal="center" vertical="center"/>
    </xf>
    <xf numFmtId="61" fontId="12" fillId="7" borderId="23" xfId="0" applyNumberFormat="1" applyFont="1" applyFill="1" applyBorder="1" applyAlignment="1">
      <alignment horizontal="center" vertical="center"/>
    </xf>
    <xf numFmtId="9" fontId="12" fillId="7" borderId="23" xfId="0" applyNumberFormat="1" applyFont="1" applyFill="1" applyBorder="1" applyAlignment="1">
      <alignment horizontal="center" vertical="center"/>
    </xf>
    <xf numFmtId="60" fontId="12" fillId="8" borderId="23" xfId="0" applyNumberFormat="1" applyFont="1" applyFill="1" applyBorder="1" applyAlignment="1">
      <alignment horizontal="center" vertical="center"/>
    </xf>
    <xf numFmtId="0" fontId="13" fillId="8" borderId="59" xfId="0" applyNumberFormat="1" applyFont="1" applyFill="1" applyBorder="1" applyAlignment="1">
      <alignment horizontal="center" vertical="center"/>
    </xf>
    <xf numFmtId="0" fontId="10" fillId="5" borderId="58" xfId="0" applyNumberFormat="1" applyFont="1" applyFill="1" applyBorder="1" applyAlignment="1">
      <alignment horizontal="center" vertical="center"/>
    </xf>
    <xf numFmtId="0" fontId="10" fillId="5" borderId="23" xfId="0" applyNumberFormat="1" applyFont="1" applyFill="1" applyBorder="1" applyAlignment="1">
      <alignment horizontal="center" vertical="center"/>
    </xf>
    <xf numFmtId="0" fontId="12" fillId="7" borderId="23" xfId="0" applyNumberFormat="1" applyFont="1" applyFill="1" applyBorder="1" applyAlignment="1">
      <alignment horizontal="center" vertical="center"/>
    </xf>
    <xf numFmtId="62" fontId="12" fillId="7" borderId="23" xfId="0" applyNumberFormat="1" applyFont="1" applyFill="1" applyBorder="1" applyAlignment="1">
      <alignment horizontal="center" vertical="center"/>
    </xf>
    <xf numFmtId="63" fontId="12" fillId="7" borderId="23" xfId="0" applyNumberFormat="1" applyFont="1" applyFill="1" applyBorder="1" applyAlignment="1">
      <alignment horizontal="center" vertical="center"/>
    </xf>
    <xf numFmtId="60" fontId="13" fillId="8" borderId="23" xfId="0" applyNumberFormat="1" applyFont="1" applyFill="1" applyBorder="1" applyAlignment="1">
      <alignment horizontal="center" vertical="center"/>
    </xf>
    <xf numFmtId="20" fontId="12" fillId="8" borderId="23" xfId="0" applyNumberFormat="1" applyFont="1" applyFill="1" applyBorder="1" applyAlignment="1">
      <alignment horizontal="center" vertical="center"/>
    </xf>
    <xf numFmtId="20" fontId="13" fillId="8" borderId="23" xfId="0" applyNumberFormat="1" applyFont="1" applyFill="1" applyBorder="1" applyAlignment="1">
      <alignment horizontal="center" vertical="center"/>
    </xf>
    <xf numFmtId="0" fontId="12" fillId="8" borderId="23" xfId="0" applyNumberFormat="1" applyFont="1" applyFill="1" applyBorder="1" applyAlignment="1">
      <alignment horizontal="center" vertical="center"/>
    </xf>
    <xf numFmtId="0" fontId="13" fillId="8" borderId="23" xfId="0" applyNumberFormat="1" applyFont="1" applyFill="1" applyBorder="1" applyAlignment="1">
      <alignment horizontal="center" vertical="center"/>
    </xf>
    <xf numFmtId="0" fontId="10" fillId="5" borderId="60" xfId="0" applyNumberFormat="1" applyFont="1" applyFill="1" applyBorder="1" applyAlignment="1">
      <alignment horizontal="center" vertical="center"/>
    </xf>
    <xf numFmtId="0" fontId="10" fillId="5" borderId="27" xfId="0" applyNumberFormat="1" applyFont="1" applyFill="1" applyBorder="1" applyAlignment="1">
      <alignment horizontal="center" vertical="center"/>
    </xf>
    <xf numFmtId="61" fontId="12" fillId="6" borderId="27" xfId="0" applyNumberFormat="1" applyFont="1" applyFill="1" applyBorder="1" applyAlignment="1">
      <alignment horizontal="center" vertical="center"/>
    </xf>
    <xf numFmtId="20" fontId="12" fillId="7" borderId="27" xfId="0" applyNumberFormat="1" applyFont="1" applyFill="1" applyBorder="1" applyAlignment="1">
      <alignment horizontal="center" vertical="center"/>
    </xf>
    <xf numFmtId="61" fontId="12" fillId="7" borderId="27" xfId="0" applyNumberFormat="1" applyFont="1" applyFill="1" applyBorder="1" applyAlignment="1">
      <alignment horizontal="center" vertical="center"/>
    </xf>
    <xf numFmtId="0" fontId="12" fillId="7" borderId="27" xfId="0" applyNumberFormat="1" applyFont="1" applyFill="1" applyBorder="1" applyAlignment="1">
      <alignment horizontal="center" vertical="center"/>
    </xf>
    <xf numFmtId="60" fontId="12" fillId="7" borderId="27" xfId="0" applyNumberFormat="1" applyFont="1" applyFill="1" applyBorder="1" applyAlignment="1">
      <alignment horizontal="center" vertical="center"/>
    </xf>
    <xf numFmtId="60" fontId="12" fillId="9" borderId="27" xfId="0" applyNumberFormat="1" applyFont="1" applyFill="1" applyBorder="1" applyAlignment="1">
      <alignment horizontal="center" vertical="center"/>
    </xf>
    <xf numFmtId="0" fontId="12" fillId="9" borderId="61" xfId="0" applyNumberFormat="1" applyFont="1" applyFill="1" applyBorder="1" applyAlignment="1">
      <alignment horizontal="center" vertical="center"/>
    </xf>
    <xf numFmtId="14" fontId="14" fillId="2" borderId="62" xfId="0" applyNumberFormat="1" applyFont="1" applyFill="1" applyBorder="1" applyAlignment="1">
      <alignment horizontal="center" vertical="center"/>
    </xf>
    <xf numFmtId="0" fontId="10" fillId="2" borderId="63" xfId="0" applyNumberFormat="1" applyFont="1" applyFill="1" applyBorder="1" applyAlignment="1">
      <alignment horizontal="center" vertical="center"/>
    </xf>
    <xf numFmtId="61" fontId="12" fillId="4" borderId="63" xfId="0" applyNumberFormat="1" applyFont="1" applyFill="1" applyBorder="1" applyAlignment="1">
      <alignment horizontal="center" vertical="center"/>
    </xf>
    <xf numFmtId="61" fontId="12" fillId="9" borderId="63" xfId="0" applyNumberFormat="1" applyFont="1" applyFill="1" applyBorder="1" applyAlignment="1">
      <alignment horizontal="center" vertical="center"/>
    </xf>
    <xf numFmtId="4" fontId="12" fillId="2" borderId="63" xfId="0" applyNumberFormat="1" applyFont="1" applyFill="1" applyBorder="1" applyAlignment="1">
      <alignment horizontal="center" vertical="center"/>
    </xf>
    <xf numFmtId="61" fontId="14" fillId="9" borderId="63" xfId="0" applyNumberFormat="1" applyFont="1" applyFill="1" applyBorder="1" applyAlignment="1">
      <alignment horizontal="center" vertical="center"/>
    </xf>
    <xf numFmtId="61" fontId="12" fillId="2" borderId="63" xfId="0" applyNumberFormat="1" applyFont="1" applyFill="1" applyBorder="1" applyAlignment="1">
      <alignment horizontal="center" vertical="center"/>
    </xf>
    <xf numFmtId="0" fontId="12" fillId="2" borderId="63" xfId="0" applyNumberFormat="1" applyFont="1" applyFill="1" applyBorder="1" applyAlignment="1">
      <alignment horizontal="center" vertical="center"/>
    </xf>
    <xf numFmtId="60" fontId="12" fillId="2" borderId="63" xfId="0" applyNumberFormat="1" applyFont="1" applyFill="1" applyBorder="1" applyAlignment="1">
      <alignment horizontal="center" vertical="center"/>
    </xf>
    <xf numFmtId="0" fontId="12" fillId="2" borderId="64" xfId="0" applyNumberFormat="1" applyFont="1" applyFill="1" applyBorder="1" applyAlignment="1">
      <alignment horizontal="center" vertical="center"/>
    </xf>
    <xf numFmtId="0" fontId="12" fillId="2" borderId="65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0" fillId="5" borderId="66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horizontal="center" vertical="center"/>
    </xf>
    <xf numFmtId="61" fontId="12" fillId="6" borderId="18" xfId="0" applyNumberFormat="1" applyFont="1" applyFill="1" applyBorder="1" applyAlignment="1">
      <alignment horizontal="center" vertical="center"/>
    </xf>
    <xf numFmtId="20" fontId="12" fillId="7" borderId="18" xfId="0" applyNumberFormat="1" applyFont="1" applyFill="1" applyBorder="1" applyAlignment="1">
      <alignment horizontal="center" vertical="center"/>
    </xf>
    <xf numFmtId="61" fontId="12" fillId="7" borderId="18" xfId="0" applyNumberFormat="1" applyFont="1" applyFill="1" applyBorder="1" applyAlignment="1">
      <alignment horizontal="center" vertical="center"/>
    </xf>
    <xf numFmtId="0" fontId="12" fillId="7" borderId="18" xfId="0" applyNumberFormat="1" applyFont="1" applyFill="1" applyBorder="1" applyAlignment="1">
      <alignment horizontal="center" vertical="center"/>
    </xf>
    <xf numFmtId="60" fontId="12" fillId="8" borderId="18" xfId="0" applyNumberFormat="1" applyFont="1" applyFill="1" applyBorder="1" applyAlignment="1">
      <alignment horizontal="center" vertical="center"/>
    </xf>
    <xf numFmtId="0" fontId="12" fillId="8" borderId="18" xfId="0" applyNumberFormat="1" applyFont="1" applyFill="1" applyBorder="1" applyAlignment="1">
      <alignment horizontal="center" vertical="center"/>
    </xf>
    <xf numFmtId="0" fontId="12" fillId="8" borderId="67" xfId="0" applyNumberFormat="1" applyFont="1" applyFill="1" applyBorder="1" applyAlignment="1">
      <alignment horizontal="center" vertical="center"/>
    </xf>
    <xf numFmtId="0" fontId="12" fillId="8" borderId="59" xfId="0" applyNumberFormat="1" applyFont="1" applyFill="1" applyBorder="1" applyAlignment="1">
      <alignment horizontal="center" vertical="center"/>
    </xf>
    <xf numFmtId="14" fontId="12" fillId="2" borderId="62" xfId="0" applyNumberFormat="1" applyFont="1" applyFill="1" applyBorder="1" applyAlignment="1">
      <alignment horizontal="center" vertical="center"/>
    </xf>
    <xf numFmtId="4" fontId="12" fillId="9" borderId="63" xfId="0" applyNumberFormat="1" applyFont="1" applyFill="1" applyBorder="1" applyAlignment="1">
      <alignment horizontal="center" vertical="center"/>
    </xf>
    <xf numFmtId="0" fontId="15" fillId="8" borderId="62" xfId="0" applyNumberFormat="1" applyFont="1" applyFill="1" applyBorder="1" applyAlignment="1">
      <alignment/>
    </xf>
    <xf numFmtId="0" fontId="1" fillId="8" borderId="63" xfId="0" applyNumberFormat="1" applyFont="1" applyFill="1" applyBorder="1" applyAlignment="1">
      <alignment/>
    </xf>
    <xf numFmtId="0" fontId="1" fillId="8" borderId="68" xfId="0" applyNumberFormat="1" applyFont="1" applyFill="1" applyBorder="1" applyAlignment="1">
      <alignment/>
    </xf>
    <xf numFmtId="0" fontId="16" fillId="8" borderId="6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63" fontId="12" fillId="7" borderId="27" xfId="0" applyNumberFormat="1" applyFont="1" applyFill="1" applyBorder="1" applyAlignment="1">
      <alignment horizontal="center" vertical="center"/>
    </xf>
    <xf numFmtId="60" fontId="13" fillId="8" borderId="27" xfId="0" applyNumberFormat="1" applyFont="1" applyFill="1" applyBorder="1" applyAlignment="1">
      <alignment horizontal="center" vertical="center"/>
    </xf>
    <xf numFmtId="20" fontId="12" fillId="8" borderId="27" xfId="0" applyNumberFormat="1" applyFont="1" applyFill="1" applyBorder="1" applyAlignment="1">
      <alignment horizontal="center" vertical="center"/>
    </xf>
    <xf numFmtId="20" fontId="13" fillId="8" borderId="27" xfId="0" applyNumberFormat="1" applyFont="1" applyFill="1" applyBorder="1" applyAlignment="1">
      <alignment horizontal="center" vertical="center"/>
    </xf>
    <xf numFmtId="0" fontId="13" fillId="8" borderId="61" xfId="0" applyNumberFormat="1" applyFont="1" applyFill="1" applyBorder="1" applyAlignment="1">
      <alignment horizontal="center" vertical="center"/>
    </xf>
    <xf numFmtId="60" fontId="12" fillId="2" borderId="70" xfId="0" applyNumberFormat="1" applyFont="1" applyFill="1" applyBorder="1" applyAlignment="1">
      <alignment horizontal="center" vertical="center"/>
    </xf>
    <xf numFmtId="14" fontId="10" fillId="9" borderId="62" xfId="0" applyNumberFormat="1" applyFont="1" applyFill="1" applyBorder="1" applyAlignment="1">
      <alignment horizontal="center" vertical="center"/>
    </xf>
    <xf numFmtId="0" fontId="10" fillId="9" borderId="63" xfId="0" applyNumberFormat="1" applyFont="1" applyFill="1" applyBorder="1" applyAlignment="1">
      <alignment horizontal="center" vertical="center"/>
    </xf>
    <xf numFmtId="0" fontId="12" fillId="9" borderId="63" xfId="0" applyNumberFormat="1" applyFont="1" applyFill="1" applyBorder="1" applyAlignment="1">
      <alignment horizontal="center" vertical="center"/>
    </xf>
    <xf numFmtId="60" fontId="12" fillId="9" borderId="63" xfId="0" applyNumberFormat="1" applyFont="1" applyFill="1" applyBorder="1" applyAlignment="1">
      <alignment horizontal="center" vertical="center"/>
    </xf>
    <xf numFmtId="0" fontId="12" fillId="9" borderId="10" xfId="0" applyNumberFormat="1" applyFont="1" applyFill="1" applyBorder="1" applyAlignment="1">
      <alignment horizontal="center" vertical="center"/>
    </xf>
    <xf numFmtId="0" fontId="13" fillId="8" borderId="18" xfId="0" applyNumberFormat="1" applyFont="1" applyFill="1" applyBorder="1" applyAlignment="1">
      <alignment horizontal="center" vertical="center"/>
    </xf>
    <xf numFmtId="0" fontId="13" fillId="8" borderId="6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0000"/>
      <rgbColor rgb="00FFFFFF"/>
      <rgbColor rgb="004F81BD"/>
      <rgbColor rgb="00D2DAE4"/>
      <rgbColor rgb="003B608D"/>
      <rgbColor rgb="00D8D8D8"/>
      <rgbColor rgb="00B8CCE4"/>
      <rgbColor rgb="00DBE5F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190500</xdr:colOff>
      <xdr:row>0</xdr:row>
      <xdr:rowOff>219075</xdr:rowOff>
    </xdr:from>
    <xdr:to>
      <xdr:col>19</xdr:col>
      <xdr:colOff>514350</xdr:colOff>
      <xdr:row>2</xdr:row>
      <xdr:rowOff>133350</xdr:rowOff>
    </xdr:to>
    <xdr:sp>
      <xdr:nvSpPr>
        <xdr:cNvPr id="1" name="Comment 1" hidden="1"/>
        <xdr:cNvSpPr>
          <a:spLocks/>
        </xdr:cNvSpPr>
      </xdr:nvSpPr>
      <xdr:spPr>
        <a:xfrm>
          <a:off x="13058775" y="219075"/>
          <a:ext cx="1304925" cy="390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17</xdr:col>
      <xdr:colOff>257175</xdr:colOff>
      <xdr:row>0</xdr:row>
      <xdr:rowOff>219075</xdr:rowOff>
    </xdr:from>
    <xdr:to>
      <xdr:col>18</xdr:col>
      <xdr:colOff>552450</xdr:colOff>
      <xdr:row>2</xdr:row>
      <xdr:rowOff>133350</xdr:rowOff>
    </xdr:to>
    <xdr:sp>
      <xdr:nvSpPr>
        <xdr:cNvPr id="2" name="Comment 2" hidden="1"/>
        <xdr:cNvSpPr>
          <a:spLocks/>
        </xdr:cNvSpPr>
      </xdr:nvSpPr>
      <xdr:spPr>
        <a:xfrm>
          <a:off x="12172950" y="219075"/>
          <a:ext cx="1247775" cy="390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8</xdr:col>
      <xdr:colOff>571500</xdr:colOff>
      <xdr:row>1</xdr:row>
      <xdr:rowOff>0</xdr:rowOff>
    </xdr:from>
    <xdr:to>
      <xdr:col>12</xdr:col>
      <xdr:colOff>733425</xdr:colOff>
      <xdr:row>2</xdr:row>
      <xdr:rowOff>104775</xdr:rowOff>
    </xdr:to>
    <xdr:sp>
      <xdr:nvSpPr>
        <xdr:cNvPr id="3" name="Comment 3" hidden="1"/>
        <xdr:cNvSpPr>
          <a:spLocks/>
        </xdr:cNvSpPr>
      </xdr:nvSpPr>
      <xdr:spPr>
        <a:xfrm>
          <a:off x="5086350" y="238125"/>
          <a:ext cx="27622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219075</xdr:colOff>
      <xdr:row>1</xdr:row>
      <xdr:rowOff>66675</xdr:rowOff>
    </xdr:from>
    <xdr:to>
      <xdr:col>19</xdr:col>
      <xdr:colOff>485775</xdr:colOff>
      <xdr:row>3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2239625" y="228600"/>
          <a:ext cx="1247775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1</xdr:row>
      <xdr:rowOff>0</xdr:rowOff>
    </xdr:from>
    <xdr:to>
      <xdr:col>12</xdr:col>
      <xdr:colOff>800100</xdr:colOff>
      <xdr:row>3</xdr:row>
      <xdr:rowOff>28575</xdr:rowOff>
    </xdr:to>
    <xdr:sp>
      <xdr:nvSpPr>
        <xdr:cNvPr id="2" name="Comment 2" hidden="1"/>
        <xdr:cNvSpPr>
          <a:spLocks/>
        </xdr:cNvSpPr>
      </xdr:nvSpPr>
      <xdr:spPr>
        <a:xfrm>
          <a:off x="4695825" y="161925"/>
          <a:ext cx="27622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123825</xdr:colOff>
      <xdr:row>1</xdr:row>
      <xdr:rowOff>66675</xdr:rowOff>
    </xdr:from>
    <xdr:to>
      <xdr:col>20</xdr:col>
      <xdr:colOff>438150</xdr:colOff>
      <xdr:row>3</xdr:row>
      <xdr:rowOff>123825</xdr:rowOff>
    </xdr:to>
    <xdr:sp>
      <xdr:nvSpPr>
        <xdr:cNvPr id="3" name="Comment 3" hidden="1"/>
        <xdr:cNvSpPr>
          <a:spLocks/>
        </xdr:cNvSpPr>
      </xdr:nvSpPr>
      <xdr:spPr>
        <a:xfrm>
          <a:off x="13125450" y="228600"/>
          <a:ext cx="1295400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190500</xdr:colOff>
      <xdr:row>1</xdr:row>
      <xdr:rowOff>66675</xdr:rowOff>
    </xdr:from>
    <xdr:to>
      <xdr:col>20</xdr:col>
      <xdr:colOff>504825</xdr:colOff>
      <xdr:row>3</xdr:row>
      <xdr:rowOff>104775</xdr:rowOff>
    </xdr:to>
    <xdr:sp>
      <xdr:nvSpPr>
        <xdr:cNvPr id="1" name="Comment 1" hidden="1"/>
        <xdr:cNvSpPr>
          <a:spLocks/>
        </xdr:cNvSpPr>
      </xdr:nvSpPr>
      <xdr:spPr>
        <a:xfrm>
          <a:off x="13115925" y="228600"/>
          <a:ext cx="1295400" cy="3714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9</xdr:col>
      <xdr:colOff>0</xdr:colOff>
      <xdr:row>1</xdr:row>
      <xdr:rowOff>0</xdr:rowOff>
    </xdr:from>
    <xdr:to>
      <xdr:col>12</xdr:col>
      <xdr:colOff>885825</xdr:colOff>
      <xdr:row>3</xdr:row>
      <xdr:rowOff>19050</xdr:rowOff>
    </xdr:to>
    <xdr:sp>
      <xdr:nvSpPr>
        <xdr:cNvPr id="2" name="Comment 2" hidden="1"/>
        <xdr:cNvSpPr>
          <a:spLocks/>
        </xdr:cNvSpPr>
      </xdr:nvSpPr>
      <xdr:spPr>
        <a:xfrm>
          <a:off x="4695825" y="161925"/>
          <a:ext cx="27717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18</xdr:col>
      <xdr:colOff>285750</xdr:colOff>
      <xdr:row>1</xdr:row>
      <xdr:rowOff>66675</xdr:rowOff>
    </xdr:from>
    <xdr:to>
      <xdr:col>19</xdr:col>
      <xdr:colOff>552450</xdr:colOff>
      <xdr:row>3</xdr:row>
      <xdr:rowOff>104775</xdr:rowOff>
    </xdr:to>
    <xdr:sp>
      <xdr:nvSpPr>
        <xdr:cNvPr id="3" name="Comment 3" hidden="1"/>
        <xdr:cNvSpPr>
          <a:spLocks/>
        </xdr:cNvSpPr>
      </xdr:nvSpPr>
      <xdr:spPr>
        <a:xfrm>
          <a:off x="12230100" y="228600"/>
          <a:ext cx="1247775" cy="3714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190500</xdr:colOff>
      <xdr:row>1</xdr:row>
      <xdr:rowOff>66675</xdr:rowOff>
    </xdr:from>
    <xdr:to>
      <xdr:col>20</xdr:col>
      <xdr:colOff>504825</xdr:colOff>
      <xdr:row>3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3115925" y="228600"/>
          <a:ext cx="1295400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180975</xdr:colOff>
      <xdr:row>0</xdr:row>
      <xdr:rowOff>66675</xdr:rowOff>
    </xdr:from>
    <xdr:to>
      <xdr:col>16</xdr:col>
      <xdr:colOff>152400</xdr:colOff>
      <xdr:row>2</xdr:row>
      <xdr:rowOff>85725</xdr:rowOff>
    </xdr:to>
    <xdr:sp>
      <xdr:nvSpPr>
        <xdr:cNvPr id="2" name="Comment 2" hidden="1"/>
        <xdr:cNvSpPr>
          <a:spLocks/>
        </xdr:cNvSpPr>
      </xdr:nvSpPr>
      <xdr:spPr>
        <a:xfrm>
          <a:off x="8553450" y="66675"/>
          <a:ext cx="1743075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18</xdr:col>
      <xdr:colOff>285750</xdr:colOff>
      <xdr:row>1</xdr:row>
      <xdr:rowOff>66675</xdr:rowOff>
    </xdr:from>
    <xdr:to>
      <xdr:col>19</xdr:col>
      <xdr:colOff>552450</xdr:colOff>
      <xdr:row>3</xdr:row>
      <xdr:rowOff>123825</xdr:rowOff>
    </xdr:to>
    <xdr:sp>
      <xdr:nvSpPr>
        <xdr:cNvPr id="3" name="Comment 3" hidden="1"/>
        <xdr:cNvSpPr>
          <a:spLocks/>
        </xdr:cNvSpPr>
      </xdr:nvSpPr>
      <xdr:spPr>
        <a:xfrm>
          <a:off x="12230100" y="228600"/>
          <a:ext cx="1247775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257175</xdr:colOff>
      <xdr:row>1</xdr:row>
      <xdr:rowOff>66675</xdr:rowOff>
    </xdr:from>
    <xdr:to>
      <xdr:col>19</xdr:col>
      <xdr:colOff>523875</xdr:colOff>
      <xdr:row>3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2239625" y="228600"/>
          <a:ext cx="1247775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152400</xdr:colOff>
      <xdr:row>0</xdr:row>
      <xdr:rowOff>66675</xdr:rowOff>
    </xdr:from>
    <xdr:to>
      <xdr:col>16</xdr:col>
      <xdr:colOff>123825</xdr:colOff>
      <xdr:row>2</xdr:row>
      <xdr:rowOff>85725</xdr:rowOff>
    </xdr:to>
    <xdr:sp>
      <xdr:nvSpPr>
        <xdr:cNvPr id="2" name="Comment 2" hidden="1"/>
        <xdr:cNvSpPr>
          <a:spLocks/>
        </xdr:cNvSpPr>
      </xdr:nvSpPr>
      <xdr:spPr>
        <a:xfrm>
          <a:off x="8562975" y="66675"/>
          <a:ext cx="1743075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161925</xdr:colOff>
      <xdr:row>1</xdr:row>
      <xdr:rowOff>66675</xdr:rowOff>
    </xdr:from>
    <xdr:to>
      <xdr:col>20</xdr:col>
      <xdr:colOff>476250</xdr:colOff>
      <xdr:row>3</xdr:row>
      <xdr:rowOff>123825</xdr:rowOff>
    </xdr:to>
    <xdr:sp>
      <xdr:nvSpPr>
        <xdr:cNvPr id="3" name="Comment 3" hidden="1"/>
        <xdr:cNvSpPr>
          <a:spLocks/>
        </xdr:cNvSpPr>
      </xdr:nvSpPr>
      <xdr:spPr>
        <a:xfrm>
          <a:off x="13125450" y="228600"/>
          <a:ext cx="1295400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304800</xdr:colOff>
      <xdr:row>1</xdr:row>
      <xdr:rowOff>66675</xdr:rowOff>
    </xdr:from>
    <xdr:to>
      <xdr:col>19</xdr:col>
      <xdr:colOff>571500</xdr:colOff>
      <xdr:row>4</xdr:row>
      <xdr:rowOff>0</xdr:rowOff>
    </xdr:to>
    <xdr:sp>
      <xdr:nvSpPr>
        <xdr:cNvPr id="1" name="Comment 1" hidden="1"/>
        <xdr:cNvSpPr>
          <a:spLocks/>
        </xdr:cNvSpPr>
      </xdr:nvSpPr>
      <xdr:spPr>
        <a:xfrm>
          <a:off x="12220575" y="228600"/>
          <a:ext cx="1247775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209550</xdr:colOff>
      <xdr:row>0</xdr:row>
      <xdr:rowOff>66675</xdr:rowOff>
    </xdr:from>
    <xdr:to>
      <xdr:col>16</xdr:col>
      <xdr:colOff>171450</xdr:colOff>
      <xdr:row>2</xdr:row>
      <xdr:rowOff>85725</xdr:rowOff>
    </xdr:to>
    <xdr:sp>
      <xdr:nvSpPr>
        <xdr:cNvPr id="2" name="Comment 2" hidden="1"/>
        <xdr:cNvSpPr>
          <a:spLocks/>
        </xdr:cNvSpPr>
      </xdr:nvSpPr>
      <xdr:spPr>
        <a:xfrm>
          <a:off x="8553450" y="66675"/>
          <a:ext cx="17335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209550</xdr:colOff>
      <xdr:row>1</xdr:row>
      <xdr:rowOff>66675</xdr:rowOff>
    </xdr:from>
    <xdr:to>
      <xdr:col>20</xdr:col>
      <xdr:colOff>523875</xdr:colOff>
      <xdr:row>4</xdr:row>
      <xdr:rowOff>0</xdr:rowOff>
    </xdr:to>
    <xdr:sp>
      <xdr:nvSpPr>
        <xdr:cNvPr id="3" name="Comment 3" hidden="1"/>
        <xdr:cNvSpPr>
          <a:spLocks/>
        </xdr:cNvSpPr>
      </xdr:nvSpPr>
      <xdr:spPr>
        <a:xfrm>
          <a:off x="13106400" y="228600"/>
          <a:ext cx="1295400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304800</xdr:colOff>
      <xdr:row>1</xdr:row>
      <xdr:rowOff>66675</xdr:rowOff>
    </xdr:from>
    <xdr:to>
      <xdr:col>19</xdr:col>
      <xdr:colOff>571500</xdr:colOff>
      <xdr:row>3</xdr:row>
      <xdr:rowOff>123825</xdr:rowOff>
    </xdr:to>
    <xdr:sp>
      <xdr:nvSpPr>
        <xdr:cNvPr id="1" name="Comment 1" hidden="1"/>
        <xdr:cNvSpPr>
          <a:spLocks/>
        </xdr:cNvSpPr>
      </xdr:nvSpPr>
      <xdr:spPr>
        <a:xfrm>
          <a:off x="12220575" y="228600"/>
          <a:ext cx="1247775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25%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14</xdr:col>
      <xdr:colOff>209550</xdr:colOff>
      <xdr:row>0</xdr:row>
      <xdr:rowOff>66675</xdr:rowOff>
    </xdr:from>
    <xdr:to>
      <xdr:col>16</xdr:col>
      <xdr:colOff>171450</xdr:colOff>
      <xdr:row>2</xdr:row>
      <xdr:rowOff>85725</xdr:rowOff>
    </xdr:to>
    <xdr:sp>
      <xdr:nvSpPr>
        <xdr:cNvPr id="2" name="Comment 2" hidden="1"/>
        <xdr:cNvSpPr>
          <a:spLocks/>
        </xdr:cNvSpPr>
      </xdr:nvSpPr>
      <xdr:spPr>
        <a:xfrm>
          <a:off x="8553450" y="66675"/>
          <a:ext cx="17335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heures journalier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absolute">
    <xdr:from>
      <xdr:col>19</xdr:col>
      <xdr:colOff>209550</xdr:colOff>
      <xdr:row>1</xdr:row>
      <xdr:rowOff>66675</xdr:rowOff>
    </xdr:from>
    <xdr:to>
      <xdr:col>20</xdr:col>
      <xdr:colOff>523875</xdr:colOff>
      <xdr:row>3</xdr:row>
      <xdr:rowOff>123825</xdr:rowOff>
    </xdr:to>
    <xdr:sp>
      <xdr:nvSpPr>
        <xdr:cNvPr id="3" name="Comment 3" hidden="1"/>
        <xdr:cNvSpPr>
          <a:spLocks/>
        </xdr:cNvSpPr>
      </xdr:nvSpPr>
      <xdr:spPr>
        <a:xfrm>
          <a:off x="13106400" y="228600"/>
          <a:ext cx="1295400" cy="3810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Taux horaire brut majoré de 50%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69" style="1" customWidth="1"/>
    <col min="2" max="3" width="9.296875" style="1" customWidth="1"/>
    <col min="4" max="4" width="10.69921875" style="1" customWidth="1"/>
    <col min="5" max="5" width="14.296875" style="1" customWidth="1"/>
    <col min="6" max="6" width="14.59765625" style="1" customWidth="1"/>
    <col min="7" max="7" width="13.296875" style="1" customWidth="1"/>
    <col min="8" max="256" width="10.296875" style="1" customWidth="1"/>
  </cols>
  <sheetData>
    <row r="1" spans="1:7" ht="18" customHeight="1">
      <c r="A1" s="2" t="s">
        <v>0</v>
      </c>
      <c r="B1" s="3"/>
      <c r="C1" s="3"/>
      <c r="D1" s="3"/>
      <c r="E1" s="3"/>
      <c r="F1" s="5"/>
      <c r="G1" s="6"/>
    </row>
    <row r="2" spans="1:7" ht="18.75" customHeight="1">
      <c r="A2" s="7"/>
      <c r="B2" s="8"/>
      <c r="C2" s="8"/>
      <c r="D2" s="8"/>
      <c r="E2" s="8"/>
      <c r="F2" s="4"/>
      <c r="G2" s="9"/>
    </row>
    <row r="3" spans="1:7" ht="19.5" customHeight="1">
      <c r="A3" s="7" t="s">
        <v>1</v>
      </c>
      <c r="B3" s="10"/>
      <c r="C3" s="10"/>
      <c r="D3" s="10"/>
      <c r="E3" s="10"/>
      <c r="F3" s="11"/>
      <c r="G3" s="12">
        <v>0.2916666666666667</v>
      </c>
    </row>
    <row r="4" spans="1:7" ht="18.75" customHeight="1">
      <c r="A4" s="7"/>
      <c r="B4" s="13"/>
      <c r="C4" s="13"/>
      <c r="D4" s="13"/>
      <c r="E4" s="13"/>
      <c r="F4" s="14"/>
      <c r="G4" s="15"/>
    </row>
    <row r="5" spans="1:7" ht="19.5" customHeight="1">
      <c r="A5" s="7" t="s">
        <v>2</v>
      </c>
      <c r="B5" s="10"/>
      <c r="C5" s="10"/>
      <c r="D5" s="10"/>
      <c r="E5" s="10"/>
      <c r="F5" s="11"/>
      <c r="G5" s="16">
        <v>12.5</v>
      </c>
    </row>
    <row r="6" spans="1:7" ht="18.75" customHeight="1">
      <c r="A6" s="7"/>
      <c r="B6" s="13"/>
      <c r="C6" s="13"/>
      <c r="D6" s="13"/>
      <c r="E6" s="13"/>
      <c r="F6" s="14"/>
      <c r="G6" s="15"/>
    </row>
    <row r="7" spans="1:7" ht="19.5" customHeight="1">
      <c r="A7" s="7" t="s">
        <v>3</v>
      </c>
      <c r="B7" s="10"/>
      <c r="C7" s="10"/>
      <c r="D7" s="10"/>
      <c r="E7" s="10"/>
      <c r="F7" s="11"/>
      <c r="G7" s="16">
        <v>15</v>
      </c>
    </row>
    <row r="8" spans="1:7" ht="13.5" customHeight="1">
      <c r="A8" s="17"/>
      <c r="B8" s="14"/>
      <c r="C8" s="14"/>
      <c r="D8" s="14"/>
      <c r="E8" s="14"/>
      <c r="F8" s="14"/>
      <c r="G8" s="15"/>
    </row>
    <row r="9" spans="1:7" ht="19.5" customHeight="1">
      <c r="A9" s="7" t="s">
        <v>4</v>
      </c>
      <c r="B9" s="18"/>
      <c r="C9" s="18"/>
      <c r="D9" s="18"/>
      <c r="E9" s="18"/>
      <c r="F9" s="11"/>
      <c r="G9" s="19">
        <v>3</v>
      </c>
    </row>
    <row r="10" spans="1:7" ht="12.75" customHeight="1">
      <c r="A10" s="17"/>
      <c r="B10" s="14"/>
      <c r="C10" s="14"/>
      <c r="D10" s="14"/>
      <c r="E10" s="14"/>
      <c r="F10" s="14"/>
      <c r="G10" s="20"/>
    </row>
    <row r="11" spans="1:7" ht="18" customHeight="1">
      <c r="A11" s="7" t="s">
        <v>5</v>
      </c>
      <c r="B11" s="4"/>
      <c r="C11" s="4"/>
      <c r="D11" s="4"/>
      <c r="E11" s="4"/>
      <c r="F11" s="4"/>
      <c r="G11" s="21"/>
    </row>
    <row r="12" spans="1:7" ht="18" customHeight="1">
      <c r="A12" s="7"/>
      <c r="B12" s="4"/>
      <c r="C12" s="4"/>
      <c r="D12" s="22"/>
      <c r="E12" s="22"/>
      <c r="F12" s="23"/>
      <c r="G12" s="24"/>
    </row>
    <row r="13" spans="1:7" ht="18" customHeight="1">
      <c r="A13" s="25" t="s">
        <v>6</v>
      </c>
      <c r="B13" s="4"/>
      <c r="C13" s="4"/>
      <c r="D13" s="4"/>
      <c r="E13" s="4"/>
      <c r="F13" s="4"/>
      <c r="G13" s="21"/>
    </row>
    <row r="14" spans="1:7" ht="12.75" customHeight="1">
      <c r="A14" s="26"/>
      <c r="B14" s="27"/>
      <c r="C14" s="27"/>
      <c r="D14" s="28"/>
      <c r="E14" s="27"/>
      <c r="F14" s="27"/>
      <c r="G14" s="29"/>
    </row>
  </sheetData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30.3984375" style="30" customWidth="1"/>
    <col min="2" max="2" width="9.8984375" style="30" customWidth="1"/>
    <col min="3" max="4" width="9.296875" style="30" customWidth="1"/>
    <col min="5" max="5" width="13.296875" style="30" customWidth="1"/>
    <col min="6" max="11" width="9.296875" style="30" customWidth="1"/>
    <col min="12" max="256" width="10.296875" style="30" customWidth="1"/>
  </cols>
  <sheetData>
    <row r="1" ht="0.75" customHeight="1"/>
    <row r="2" spans="1:11" ht="77.25" customHeight="1">
      <c r="A2" s="31" t="s">
        <v>7</v>
      </c>
      <c r="B2" s="32"/>
      <c r="C2" s="33">
        <f>'A LIRE - Tableau 1'!G9</f>
        <v>3</v>
      </c>
      <c r="D2" s="34"/>
      <c r="E2" s="34"/>
      <c r="F2" s="34"/>
      <c r="G2" s="5"/>
      <c r="H2" s="5"/>
      <c r="I2" s="5"/>
      <c r="J2" s="5"/>
      <c r="K2" s="6"/>
    </row>
    <row r="3" spans="1:11" ht="16.5" customHeight="1">
      <c r="A3" s="35" t="s">
        <v>8</v>
      </c>
      <c r="B3" s="36"/>
      <c r="C3" s="37"/>
      <c r="D3" s="37"/>
      <c r="E3" s="38"/>
      <c r="F3" s="39"/>
      <c r="G3" s="40"/>
      <c r="H3" s="41">
        <v>0.25</v>
      </c>
      <c r="I3" s="42">
        <v>0.4166666666666667</v>
      </c>
      <c r="J3" s="42">
        <v>0.5416666666666666</v>
      </c>
      <c r="K3" s="43">
        <v>0.625</v>
      </c>
    </row>
    <row r="4" spans="1:11" ht="15.75" customHeight="1">
      <c r="A4" s="44">
        <v>0.25</v>
      </c>
      <c r="B4" s="45">
        <f>'Juin 2010 - Tableau 1'!P31</f>
      </c>
      <c r="C4" s="46">
        <f>'Juin 2010 - Tableau 1'!L31</f>
      </c>
      <c r="D4" s="46"/>
      <c r="E4" s="47">
        <f>C2+B4+B5+C4</f>
      </c>
      <c r="F4" s="48"/>
      <c r="G4" s="40"/>
      <c r="H4" s="41">
        <v>0.2604166666666667</v>
      </c>
      <c r="I4" s="42">
        <v>0.4270833333333333</v>
      </c>
      <c r="J4" s="42">
        <v>0.5520833333333334</v>
      </c>
      <c r="K4" s="43">
        <v>0.6354166666666666</v>
      </c>
    </row>
    <row r="5" spans="1:11" ht="16.5" customHeight="1">
      <c r="A5" s="49">
        <v>0.5</v>
      </c>
      <c r="B5" s="50">
        <f>'Juin 2010 - Tableau 1'!Q31</f>
      </c>
      <c r="C5" s="51"/>
      <c r="D5" s="51"/>
      <c r="E5" s="52"/>
      <c r="F5" s="53"/>
      <c r="G5" s="40"/>
      <c r="H5" s="41">
        <v>0.270833333333333</v>
      </c>
      <c r="I5" s="42">
        <v>0.4375</v>
      </c>
      <c r="J5" s="42">
        <v>0.5625</v>
      </c>
      <c r="K5" s="43">
        <v>0.645833333333333</v>
      </c>
    </row>
    <row r="6" spans="1:11" ht="16.5" customHeight="1">
      <c r="A6" s="35" t="s">
        <v>9</v>
      </c>
      <c r="B6" s="36"/>
      <c r="C6" s="37"/>
      <c r="D6" s="37"/>
      <c r="E6" s="38"/>
      <c r="F6" s="39"/>
      <c r="G6" s="40"/>
      <c r="H6" s="41">
        <v>0.28125</v>
      </c>
      <c r="I6" s="42">
        <v>0.447916666666667</v>
      </c>
      <c r="J6" s="42">
        <v>0.572916666666667</v>
      </c>
      <c r="K6" s="43">
        <v>0.65625</v>
      </c>
    </row>
    <row r="7" spans="1:11" ht="15.75" customHeight="1">
      <c r="A7" s="44">
        <v>0.25</v>
      </c>
      <c r="B7" s="45">
        <f>'Juillet 2010 - Tableau 1'!P30</f>
        <v>0</v>
      </c>
      <c r="C7" s="46">
        <f>'Juillet 2010 - Tableau 1'!$L$30</f>
        <v>-154</v>
      </c>
      <c r="D7" s="46"/>
      <c r="E7" s="47">
        <f>E4+B7+B8+C7</f>
      </c>
      <c r="F7" s="48"/>
      <c r="G7" s="40"/>
      <c r="H7" s="41">
        <v>0.291666666666667</v>
      </c>
      <c r="I7" s="42">
        <v>0.458333333333333</v>
      </c>
      <c r="J7" s="42">
        <v>0.583333333333334</v>
      </c>
      <c r="K7" s="43">
        <v>0.666666666666667</v>
      </c>
    </row>
    <row r="8" spans="1:11" ht="16.5" customHeight="1">
      <c r="A8" s="49">
        <v>0.5</v>
      </c>
      <c r="B8" s="50">
        <f>'Juillet 2010 - Tableau 1'!Q30</f>
        <v>0</v>
      </c>
      <c r="C8" s="51"/>
      <c r="D8" s="51"/>
      <c r="E8" s="52"/>
      <c r="F8" s="53"/>
      <c r="G8" s="40"/>
      <c r="H8" s="41">
        <v>0.302083333333333</v>
      </c>
      <c r="I8" s="42">
        <v>0.46875</v>
      </c>
      <c r="J8" s="42">
        <v>0.59375</v>
      </c>
      <c r="K8" s="43">
        <v>0.677083333333333</v>
      </c>
    </row>
    <row r="9" spans="1:11" ht="16.5" customHeight="1">
      <c r="A9" s="35" t="s">
        <v>10</v>
      </c>
      <c r="B9" s="36"/>
      <c r="C9" s="37"/>
      <c r="D9" s="37"/>
      <c r="E9" s="38"/>
      <c r="F9" s="39"/>
      <c r="G9" s="40"/>
      <c r="H9" s="41">
        <v>0.3125</v>
      </c>
      <c r="I9" s="42">
        <v>0.479166666666666</v>
      </c>
      <c r="J9" s="42">
        <v>0.604166666666667</v>
      </c>
      <c r="K9" s="43">
        <v>0.6875</v>
      </c>
    </row>
    <row r="10" spans="1:11" ht="15.75" customHeight="1">
      <c r="A10" s="44">
        <v>0.25</v>
      </c>
      <c r="B10" s="45">
        <f>'Août 2010 - Tableau 1'!P31</f>
        <v>0</v>
      </c>
      <c r="C10" s="46">
        <f>'Août 2010 - Tableau 1'!L31</f>
        <v>-154</v>
      </c>
      <c r="D10" s="46"/>
      <c r="E10" s="47">
        <f>E7+B10+B11+C10</f>
      </c>
      <c r="F10" s="48"/>
      <c r="G10" s="40"/>
      <c r="H10" s="41">
        <v>0.322916666666667</v>
      </c>
      <c r="I10" s="42">
        <v>0.489583333333333</v>
      </c>
      <c r="J10" s="42">
        <v>0.614583333333334</v>
      </c>
      <c r="K10" s="43">
        <v>0.697916666666666</v>
      </c>
    </row>
    <row r="11" spans="1:11" ht="16.5" customHeight="1">
      <c r="A11" s="49">
        <v>0.5</v>
      </c>
      <c r="B11" s="50">
        <f>'Août 2010 - Tableau 1'!Q31</f>
        <v>0</v>
      </c>
      <c r="C11" s="51"/>
      <c r="D11" s="51"/>
      <c r="E11" s="52"/>
      <c r="F11" s="53"/>
      <c r="G11" s="40"/>
      <c r="H11" s="41">
        <v>0.333333333333333</v>
      </c>
      <c r="I11" s="42">
        <v>0.5</v>
      </c>
      <c r="J11" s="42">
        <v>0.625000000000001</v>
      </c>
      <c r="K11" s="43">
        <v>0.708333333333333</v>
      </c>
    </row>
    <row r="12" spans="1:11" ht="16.5" customHeight="1">
      <c r="A12" s="35" t="s">
        <v>11</v>
      </c>
      <c r="B12" s="36"/>
      <c r="C12" s="37"/>
      <c r="D12" s="37"/>
      <c r="E12" s="38"/>
      <c r="F12" s="39"/>
      <c r="G12" s="40"/>
      <c r="H12" s="41">
        <v>0.34375</v>
      </c>
      <c r="I12" s="42">
        <v>0.510416666666666</v>
      </c>
      <c r="J12" s="42"/>
      <c r="K12" s="43">
        <v>0.71875</v>
      </c>
    </row>
    <row r="13" spans="1:11" ht="15.75" customHeight="1">
      <c r="A13" s="44">
        <v>0.25</v>
      </c>
      <c r="B13" s="45">
        <f>'Septembre 2010 - Tableau 1'!P30</f>
      </c>
      <c r="C13" s="46">
        <f>'Septembre 2010 - Tableau 1'!L30</f>
        <v>-126</v>
      </c>
      <c r="D13" s="46"/>
      <c r="E13" s="47">
        <f>E10+B13+B14+C13</f>
      </c>
      <c r="F13" s="48"/>
      <c r="G13" s="40"/>
      <c r="H13" s="41">
        <v>0.354166666666667</v>
      </c>
      <c r="I13" s="42">
        <v>0.520833333333333</v>
      </c>
      <c r="J13" s="42"/>
      <c r="K13" s="43">
        <v>0.729166666666666</v>
      </c>
    </row>
    <row r="14" spans="1:11" ht="16.5" customHeight="1">
      <c r="A14" s="49">
        <v>0.5</v>
      </c>
      <c r="B14" s="50">
        <f>'Septembre 2010 - Tableau 1'!Q30</f>
      </c>
      <c r="C14" s="51"/>
      <c r="D14" s="51"/>
      <c r="E14" s="52"/>
      <c r="F14" s="53"/>
      <c r="G14" s="40"/>
      <c r="H14" s="41">
        <v>0.364583333333334</v>
      </c>
      <c r="I14" s="42">
        <v>0.53125</v>
      </c>
      <c r="J14" s="54"/>
      <c r="K14" s="43">
        <v>0.739583333333333</v>
      </c>
    </row>
    <row r="15" spans="1:11" ht="16.5" customHeight="1">
      <c r="A15" s="35" t="s">
        <v>12</v>
      </c>
      <c r="B15" s="36"/>
      <c r="C15" s="37"/>
      <c r="D15" s="37"/>
      <c r="E15" s="38"/>
      <c r="F15" s="39"/>
      <c r="G15" s="40"/>
      <c r="H15" s="41">
        <v>0.375</v>
      </c>
      <c r="I15" s="42">
        <v>0.541666666666667</v>
      </c>
      <c r="J15" s="54"/>
      <c r="K15" s="43">
        <v>0.75</v>
      </c>
    </row>
    <row r="16" spans="1:11" ht="15.75" customHeight="1">
      <c r="A16" s="44">
        <v>0.25</v>
      </c>
      <c r="B16" s="45">
        <f>'Octobre 2010 - Tableau 1'!P29</f>
        <v>0</v>
      </c>
      <c r="C16" s="46">
        <f>'Octobre 2010 - Tableau 1'!L29</f>
        <v>-147</v>
      </c>
      <c r="D16" s="46"/>
      <c r="E16" s="47">
        <f>E13+B16+B17+C16</f>
      </c>
      <c r="F16" s="48"/>
      <c r="G16" s="40"/>
      <c r="H16" s="41">
        <v>0.385416666666667</v>
      </c>
      <c r="I16" s="42">
        <v>0.552083333333333</v>
      </c>
      <c r="J16" s="54"/>
      <c r="K16" s="43">
        <v>0.760416666666666</v>
      </c>
    </row>
    <row r="17" spans="1:11" ht="16.5" customHeight="1">
      <c r="A17" s="49">
        <v>0.5</v>
      </c>
      <c r="B17" s="50">
        <f>'Octobre 2010 - Tableau 1'!Q29</f>
        <v>0</v>
      </c>
      <c r="C17" s="51"/>
      <c r="D17" s="51"/>
      <c r="E17" s="52"/>
      <c r="F17" s="53"/>
      <c r="G17" s="40"/>
      <c r="H17" s="41">
        <v>0.395833333333334</v>
      </c>
      <c r="I17" s="42">
        <v>0.5625</v>
      </c>
      <c r="J17" s="54"/>
      <c r="K17" s="43">
        <v>0.770833333333333</v>
      </c>
    </row>
    <row r="18" spans="1:11" ht="16.5" customHeight="1">
      <c r="A18" s="35" t="s">
        <v>13</v>
      </c>
      <c r="B18" s="36"/>
      <c r="C18" s="37"/>
      <c r="D18" s="37"/>
      <c r="E18" s="38"/>
      <c r="F18" s="39"/>
      <c r="G18" s="40"/>
      <c r="H18" s="41">
        <v>0.40625</v>
      </c>
      <c r="I18" s="42">
        <v>0.572916666666666</v>
      </c>
      <c r="J18" s="54"/>
      <c r="K18" s="43">
        <v>0.781249999999999</v>
      </c>
    </row>
    <row r="19" spans="1:11" ht="15.75" customHeight="1">
      <c r="A19" s="44">
        <v>0.25</v>
      </c>
      <c r="B19" s="45">
        <f>'Novembre 2010 - Tableau 1'!P31</f>
        <v>0</v>
      </c>
      <c r="C19" s="55">
        <f>'Novembre 2010 - Tableau 1'!L31</f>
        <v>-154</v>
      </c>
      <c r="D19" s="46"/>
      <c r="E19" s="47">
        <f>E16+B19+B20+C19</f>
      </c>
      <c r="F19" s="48"/>
      <c r="G19" s="40"/>
      <c r="H19" s="41">
        <v>0.416666666666667</v>
      </c>
      <c r="I19" s="42">
        <v>0.583333333333333</v>
      </c>
      <c r="J19" s="54"/>
      <c r="K19" s="43">
        <v>0.791666666666666</v>
      </c>
    </row>
    <row r="20" spans="1:11" ht="16.5" customHeight="1">
      <c r="A20" s="49">
        <v>0.5</v>
      </c>
      <c r="B20" s="50">
        <f>'Novembre 2010 - Tableau 1'!Q31</f>
        <v>0</v>
      </c>
      <c r="C20" s="51"/>
      <c r="D20" s="56"/>
      <c r="E20" s="52"/>
      <c r="F20" s="53"/>
      <c r="G20" s="40"/>
      <c r="H20" s="54"/>
      <c r="I20" s="54"/>
      <c r="J20" s="54"/>
      <c r="K20" s="43">
        <v>0.802083333333333</v>
      </c>
    </row>
    <row r="21" spans="1:11" ht="16.5" customHeight="1">
      <c r="A21" s="35" t="s">
        <v>14</v>
      </c>
      <c r="B21" s="36"/>
      <c r="C21" s="37"/>
      <c r="D21" s="37"/>
      <c r="E21" s="38"/>
      <c r="F21" s="39"/>
      <c r="G21" s="40"/>
      <c r="H21" s="54"/>
      <c r="I21" s="54"/>
      <c r="J21" s="54"/>
      <c r="K21" s="43">
        <v>0.812499999999999</v>
      </c>
    </row>
    <row r="22" spans="1:11" ht="15.75" customHeight="1">
      <c r="A22" s="44">
        <v>0.25</v>
      </c>
      <c r="B22" s="45">
        <f>'Décembre 2010 - Tableau 1'!P31</f>
      </c>
      <c r="C22" s="46">
        <f>'Décembre 2010 - Tableau 1'!L31</f>
        <v>-126</v>
      </c>
      <c r="D22" s="46"/>
      <c r="E22" s="47">
        <f>E19+B22+B23+C22</f>
      </c>
      <c r="F22" s="48"/>
      <c r="G22" s="40"/>
      <c r="H22" s="54"/>
      <c r="I22" s="54"/>
      <c r="J22" s="54"/>
      <c r="K22" s="43">
        <v>0.822916666666666</v>
      </c>
    </row>
    <row r="23" spans="1:11" ht="16.5" customHeight="1">
      <c r="A23" s="49">
        <v>0.5</v>
      </c>
      <c r="B23" s="50">
        <f>'Décembre 2010 - Tableau 1'!Q31</f>
      </c>
      <c r="C23" s="51"/>
      <c r="D23" s="51"/>
      <c r="E23" s="52"/>
      <c r="F23" s="53"/>
      <c r="G23" s="40"/>
      <c r="H23" s="54"/>
      <c r="I23" s="54"/>
      <c r="J23" s="54"/>
      <c r="K23" s="43">
        <v>0.833333333333333</v>
      </c>
    </row>
    <row r="24" spans="1:11" ht="13.5" customHeight="1">
      <c r="A24" s="57"/>
      <c r="B24" s="58"/>
      <c r="C24" s="58"/>
      <c r="D24" s="58"/>
      <c r="E24" s="58"/>
      <c r="F24" s="58"/>
      <c r="G24" s="4"/>
      <c r="H24" s="59"/>
      <c r="I24" s="59"/>
      <c r="J24" s="59"/>
      <c r="K24" s="43">
        <v>0.843749999999999</v>
      </c>
    </row>
    <row r="25" spans="1:11" ht="12.75" customHeight="1">
      <c r="A25" s="17"/>
      <c r="B25" s="4"/>
      <c r="C25" s="4"/>
      <c r="D25" s="4"/>
      <c r="E25" s="4"/>
      <c r="F25" s="4"/>
      <c r="G25" s="4"/>
      <c r="H25" s="59"/>
      <c r="I25" s="59"/>
      <c r="J25" s="59"/>
      <c r="K25" s="43">
        <v>0.854166666666666</v>
      </c>
    </row>
    <row r="26" spans="1:11" ht="12.75" customHeight="1">
      <c r="A26" s="17"/>
      <c r="B26" s="4"/>
      <c r="C26" s="4"/>
      <c r="D26" s="4"/>
      <c r="E26" s="4"/>
      <c r="F26" s="4"/>
      <c r="G26" s="4"/>
      <c r="H26" s="59"/>
      <c r="I26" s="59"/>
      <c r="J26" s="59"/>
      <c r="K26" s="43">
        <v>0.864583333333332</v>
      </c>
    </row>
    <row r="27" spans="1:11" ht="12.75" customHeight="1">
      <c r="A27" s="17"/>
      <c r="B27" s="4"/>
      <c r="C27" s="4"/>
      <c r="D27" s="4"/>
      <c r="E27" s="4"/>
      <c r="F27" s="4"/>
      <c r="G27" s="4"/>
      <c r="H27" s="59"/>
      <c r="I27" s="59"/>
      <c r="J27" s="59"/>
      <c r="K27" s="43">
        <v>0.874999999999999</v>
      </c>
    </row>
    <row r="28" spans="1:11" ht="12.75" customHeight="1">
      <c r="A28" s="17"/>
      <c r="B28" s="4"/>
      <c r="C28" s="4"/>
      <c r="D28" s="4"/>
      <c r="E28" s="4"/>
      <c r="F28" s="4"/>
      <c r="G28" s="4"/>
      <c r="H28" s="59"/>
      <c r="I28" s="59"/>
      <c r="J28" s="59"/>
      <c r="K28" s="43">
        <v>0.885416666666666</v>
      </c>
    </row>
    <row r="29" spans="1:11" ht="12.75" customHeight="1">
      <c r="A29" s="17"/>
      <c r="B29" s="4"/>
      <c r="C29" s="4"/>
      <c r="D29" s="4"/>
      <c r="E29" s="4"/>
      <c r="F29" s="4"/>
      <c r="G29" s="4"/>
      <c r="H29" s="59"/>
      <c r="I29" s="59"/>
      <c r="J29" s="59"/>
      <c r="K29" s="43">
        <v>0.895833333333332</v>
      </c>
    </row>
    <row r="30" spans="1:11" ht="12.75" customHeight="1">
      <c r="A30" s="17"/>
      <c r="B30" s="4"/>
      <c r="C30" s="4"/>
      <c r="D30" s="4"/>
      <c r="E30" s="4"/>
      <c r="F30" s="4"/>
      <c r="G30" s="4"/>
      <c r="H30" s="59"/>
      <c r="I30" s="59"/>
      <c r="J30" s="59"/>
      <c r="K30" s="43">
        <v>0.906249999999999</v>
      </c>
    </row>
    <row r="31" spans="1:11" ht="12.75" customHeight="1">
      <c r="A31" s="17"/>
      <c r="B31" s="4"/>
      <c r="C31" s="4"/>
      <c r="D31" s="4"/>
      <c r="E31" s="4"/>
      <c r="F31" s="4"/>
      <c r="G31" s="4"/>
      <c r="H31" s="59"/>
      <c r="I31" s="59"/>
      <c r="J31" s="59"/>
      <c r="K31" s="43">
        <v>0.916666666666666</v>
      </c>
    </row>
    <row r="32" spans="1:11" ht="12.75" customHeight="1">
      <c r="A32" s="17"/>
      <c r="B32" s="4"/>
      <c r="C32" s="4"/>
      <c r="D32" s="4"/>
      <c r="E32" s="4"/>
      <c r="F32" s="4"/>
      <c r="G32" s="4"/>
      <c r="H32" s="59"/>
      <c r="I32" s="59"/>
      <c r="J32" s="59"/>
      <c r="K32" s="43">
        <v>0.927083333333332</v>
      </c>
    </row>
    <row r="33" spans="1:11" ht="12.75" customHeight="1">
      <c r="A33" s="17"/>
      <c r="B33" s="4"/>
      <c r="C33" s="4"/>
      <c r="D33" s="4"/>
      <c r="E33" s="4"/>
      <c r="F33" s="4"/>
      <c r="G33" s="4"/>
      <c r="H33" s="59"/>
      <c r="I33" s="59"/>
      <c r="J33" s="59"/>
      <c r="K33" s="43">
        <v>0.937499999999999</v>
      </c>
    </row>
    <row r="34" spans="1:11" ht="12.75" customHeight="1">
      <c r="A34" s="17"/>
      <c r="B34" s="4"/>
      <c r="C34" s="4"/>
      <c r="D34" s="4"/>
      <c r="E34" s="4"/>
      <c r="F34" s="4"/>
      <c r="G34" s="4"/>
      <c r="H34" s="59"/>
      <c r="I34" s="59"/>
      <c r="J34" s="59"/>
      <c r="K34" s="43">
        <v>0.947916666666666</v>
      </c>
    </row>
    <row r="35" spans="1:11" ht="12.75" customHeight="1">
      <c r="A35" s="26"/>
      <c r="B35" s="27"/>
      <c r="C35" s="27"/>
      <c r="D35" s="27"/>
      <c r="E35" s="27"/>
      <c r="F35" s="27"/>
      <c r="G35" s="27"/>
      <c r="H35" s="60"/>
      <c r="I35" s="60"/>
      <c r="J35" s="60"/>
      <c r="K35" s="61">
        <v>0.958333333333332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8.69921875" style="62" customWidth="1"/>
    <col min="2" max="2" width="3.796875" style="62" customWidth="1"/>
    <col min="3" max="3" width="5.796875" style="62" customWidth="1"/>
    <col min="4" max="4" width="5.69921875" style="62" customWidth="1"/>
    <col min="5" max="5" width="6.09765625" style="62" customWidth="1"/>
    <col min="6" max="6" width="5.796875" style="62" customWidth="1"/>
    <col min="7" max="7" width="5.5" style="62" customWidth="1"/>
    <col min="8" max="8" width="6" style="62" customWidth="1"/>
    <col min="9" max="9" width="6.296875" style="62" customWidth="1"/>
    <col min="10" max="10" width="7.296875" style="62" customWidth="1"/>
    <col min="11" max="11" width="6.3984375" style="62" customWidth="1"/>
    <col min="12" max="12" width="7.296875" style="62" customWidth="1"/>
    <col min="13" max="15" width="10.09765625" style="62" customWidth="1"/>
    <col min="16" max="16" width="9.796875" style="62" customWidth="1"/>
    <col min="17" max="17" width="10.296875" style="62" customWidth="1"/>
    <col min="18" max="18" width="10" style="62" customWidth="1"/>
    <col min="19" max="256" width="10.296875" style="62" customWidth="1"/>
  </cols>
  <sheetData>
    <row r="1" spans="1:18" ht="18.75" customHeight="1">
      <c r="A1" s="63">
        <v>38868</v>
      </c>
      <c r="B1" s="64"/>
      <c r="C1" s="65" t="s">
        <v>15</v>
      </c>
      <c r="D1" s="65" t="s">
        <v>16</v>
      </c>
      <c r="E1" s="65" t="s">
        <v>17</v>
      </c>
      <c r="F1" s="65" t="s">
        <v>15</v>
      </c>
      <c r="G1" s="65" t="s">
        <v>16</v>
      </c>
      <c r="H1" s="65" t="s">
        <v>18</v>
      </c>
      <c r="I1" s="66" t="s">
        <v>19</v>
      </c>
      <c r="J1" s="67" t="s">
        <v>20</v>
      </c>
      <c r="K1" s="65" t="s">
        <v>21</v>
      </c>
      <c r="L1" s="64" t="s">
        <v>22</v>
      </c>
      <c r="M1" s="68"/>
      <c r="N1" s="69"/>
      <c r="O1" s="65" t="s">
        <v>23</v>
      </c>
      <c r="P1" s="68"/>
      <c r="Q1" s="70"/>
      <c r="R1" s="71" t="s">
        <v>23</v>
      </c>
    </row>
    <row r="2" spans="1:18" ht="18.75" customHeight="1">
      <c r="A2" s="72"/>
      <c r="B2" s="73"/>
      <c r="C2" s="74"/>
      <c r="D2" s="74"/>
      <c r="E2" s="75"/>
      <c r="F2" s="74"/>
      <c r="G2" s="74"/>
      <c r="H2" s="75"/>
      <c r="I2" s="75">
        <f>'A LIRE - Tableau 1'!G3</f>
        <v>0.2916666666666667</v>
      </c>
      <c r="J2" s="76"/>
      <c r="K2" s="76">
        <v>0</v>
      </c>
      <c r="L2" s="76">
        <v>0.3333333333333333</v>
      </c>
      <c r="M2" s="77">
        <v>0.25</v>
      </c>
      <c r="N2" s="77">
        <v>0.5</v>
      </c>
      <c r="O2" s="78"/>
      <c r="P2" s="75">
        <v>0.052083333333333336</v>
      </c>
      <c r="Q2" s="75">
        <v>0.0625</v>
      </c>
      <c r="R2" s="79"/>
    </row>
    <row r="3" spans="1:18" ht="19.5" customHeight="1">
      <c r="A3" s="80"/>
      <c r="B3" s="81"/>
      <c r="C3" s="82"/>
      <c r="D3" s="82"/>
      <c r="E3" s="83"/>
      <c r="F3" s="82"/>
      <c r="G3" s="82"/>
      <c r="H3" s="83"/>
      <c r="I3" s="84"/>
      <c r="J3" s="85"/>
      <c r="K3" s="86"/>
      <c r="L3" s="86"/>
      <c r="M3" s="87">
        <f>'A LIRE - Tableau 1'!G5</f>
        <v>12.5</v>
      </c>
      <c r="N3" s="88">
        <f>'A LIRE - Tableau 1'!G7</f>
        <v>15</v>
      </c>
      <c r="O3" s="89"/>
      <c r="P3" s="90"/>
      <c r="Q3" s="91"/>
      <c r="R3" s="92"/>
    </row>
    <row r="4" spans="1:18" ht="12.75" customHeight="1">
      <c r="A4" s="93"/>
      <c r="B4" s="94"/>
      <c r="C4" s="95"/>
      <c r="D4" s="96"/>
      <c r="E4" s="97"/>
      <c r="F4" s="98"/>
      <c r="G4" s="98"/>
      <c r="H4" s="99"/>
      <c r="I4" s="100"/>
      <c r="J4" s="101"/>
      <c r="K4" s="102"/>
      <c r="L4" s="102"/>
      <c r="M4" s="103"/>
      <c r="N4" s="103"/>
      <c r="O4" s="103"/>
      <c r="P4" s="104"/>
      <c r="Q4" s="105"/>
      <c r="R4" s="102"/>
    </row>
    <row r="5" spans="1:18" ht="19.5" customHeight="1">
      <c r="A5" s="106" t="s">
        <v>24</v>
      </c>
      <c r="B5" s="107">
        <v>1</v>
      </c>
      <c r="C5" s="108">
        <v>0.3333333333333333</v>
      </c>
      <c r="D5" s="108">
        <v>0.4166666666666667</v>
      </c>
      <c r="E5" s="109">
        <f>D5-C5</f>
        <v>0.08333333333333333</v>
      </c>
      <c r="F5" s="108">
        <v>0.5625</v>
      </c>
      <c r="G5" s="108">
        <v>0.7291666666666666</v>
      </c>
      <c r="H5" s="109">
        <f>G5-F5</f>
        <v>0.16666666666666666</v>
      </c>
      <c r="I5" s="109">
        <f>SUM(H5,E5)</f>
        <v>0.25</v>
      </c>
      <c r="J5" s="110"/>
      <c r="K5" s="111">
        <f>I5-I2</f>
        <v>-0.041666666666666664</v>
      </c>
      <c r="L5" s="112"/>
      <c r="M5" s="113"/>
      <c r="N5" s="113"/>
      <c r="O5" s="113"/>
      <c r="P5" s="114"/>
      <c r="Q5" s="114"/>
      <c r="R5" s="115"/>
    </row>
    <row r="6" spans="1:18" ht="18.75" customHeight="1">
      <c r="A6" s="116" t="s">
        <v>25</v>
      </c>
      <c r="B6" s="117">
        <v>2</v>
      </c>
      <c r="C6" s="74">
        <v>0.3333333333333333</v>
      </c>
      <c r="D6" s="74">
        <v>0.5</v>
      </c>
      <c r="E6" s="75">
        <f>D6-C6</f>
        <v>0.16666666666666666</v>
      </c>
      <c r="F6" s="74">
        <v>0.5625</v>
      </c>
      <c r="G6" s="74">
        <v>0.7291666666666666</v>
      </c>
      <c r="H6" s="75">
        <f>G6-F6</f>
        <v>0.16666666666666666</v>
      </c>
      <c r="I6" s="75">
        <f>SUM(H6,E6)</f>
        <v>0.3333333333333333</v>
      </c>
      <c r="J6" s="76"/>
      <c r="K6" s="118">
        <f>I6-I2</f>
        <v>0.041666666666666664</v>
      </c>
      <c r="L6" s="119"/>
      <c r="M6" s="78"/>
      <c r="N6" s="78"/>
      <c r="O6" s="78"/>
      <c r="P6" s="120"/>
      <c r="Q6" s="120"/>
      <c r="R6" s="121"/>
    </row>
    <row r="7" spans="1:18" ht="18.75" customHeight="1">
      <c r="A7" s="116" t="s">
        <v>26</v>
      </c>
      <c r="B7" s="117">
        <v>3</v>
      </c>
      <c r="C7" s="74">
        <v>0.3333333333333333</v>
      </c>
      <c r="D7" s="74">
        <v>0.4166666666666667</v>
      </c>
      <c r="E7" s="75">
        <f>D7-C7</f>
        <v>0.08333333333333333</v>
      </c>
      <c r="F7" s="74">
        <v>0.5625</v>
      </c>
      <c r="G7" s="74">
        <v>0.7291666666666666</v>
      </c>
      <c r="H7" s="75">
        <f>G7-F7</f>
        <v>0.16666666666666666</v>
      </c>
      <c r="I7" s="75">
        <f>SUM(H7,E7)</f>
        <v>0.25</v>
      </c>
      <c r="J7" s="76"/>
      <c r="K7" s="118">
        <f>I7-I2</f>
        <v>-0.041666666666666664</v>
      </c>
      <c r="L7" s="119"/>
      <c r="M7" s="78"/>
      <c r="N7" s="78"/>
      <c r="O7" s="78"/>
      <c r="P7" s="120"/>
      <c r="Q7" s="120"/>
      <c r="R7" s="121"/>
    </row>
    <row r="8" spans="1:18" ht="19.5" customHeight="1">
      <c r="A8" s="80" t="s">
        <v>27</v>
      </c>
      <c r="B8" s="81">
        <v>4</v>
      </c>
      <c r="C8" s="82">
        <v>0.3333333333333333</v>
      </c>
      <c r="D8" s="82">
        <v>0.5208333333333334</v>
      </c>
      <c r="E8" s="83">
        <f>D8-C8</f>
        <v>0.1875</v>
      </c>
      <c r="F8" s="82">
        <v>0.5625</v>
      </c>
      <c r="G8" s="82">
        <v>0.7291666666666666</v>
      </c>
      <c r="H8" s="83">
        <f>G8-F8</f>
        <v>0.16666666666666666</v>
      </c>
      <c r="I8" s="83">
        <f>SUM(H8,E8)</f>
        <v>0.3541666666666667</v>
      </c>
      <c r="J8" s="85">
        <f>(I8+I7+I6+I5)</f>
        <v>1.1875</v>
      </c>
      <c r="K8" s="122">
        <f>I8-I2</f>
        <v>0.0625</v>
      </c>
      <c r="L8" s="122">
        <f>K8+K7+K6+K5</f>
        <v>0.020833333333333332</v>
      </c>
      <c r="M8" s="123"/>
      <c r="N8" s="123"/>
      <c r="O8" s="124">
        <f>M8+N8</f>
      </c>
      <c r="P8" s="86"/>
      <c r="Q8" s="86"/>
      <c r="R8" s="125">
        <f>P8+Q8</f>
      </c>
    </row>
    <row r="9" spans="1:18" ht="12.75" customHeight="1">
      <c r="A9" s="126"/>
      <c r="B9" s="94"/>
      <c r="C9" s="95"/>
      <c r="D9" s="96"/>
      <c r="E9" s="127"/>
      <c r="F9" s="96"/>
      <c r="G9" s="96"/>
      <c r="H9" s="99"/>
      <c r="I9" s="100"/>
      <c r="J9" s="101"/>
      <c r="K9" s="102"/>
      <c r="L9" s="102"/>
      <c r="M9" s="103"/>
      <c r="N9" s="103"/>
      <c r="O9" s="103"/>
      <c r="P9" s="104"/>
      <c r="Q9" s="105"/>
      <c r="R9" s="102"/>
    </row>
    <row r="10" spans="1:18" ht="19.5" customHeight="1">
      <c r="A10" s="106" t="s">
        <v>28</v>
      </c>
      <c r="B10" s="107">
        <v>7</v>
      </c>
      <c r="C10" s="108"/>
      <c r="D10" s="108"/>
      <c r="E10" s="109">
        <f>D10-C10</f>
        <v>0</v>
      </c>
      <c r="F10" s="108"/>
      <c r="G10" s="108"/>
      <c r="H10" s="109">
        <f>G10-F10</f>
        <v>0</v>
      </c>
      <c r="I10" s="128">
        <f>SUM(H10,E10)</f>
        <v>0</v>
      </c>
      <c r="J10" s="110"/>
      <c r="K10" s="112">
        <f>I10-I2*24</f>
        <v>-7</v>
      </c>
      <c r="L10" s="112"/>
      <c r="M10" s="113"/>
      <c r="N10" s="113"/>
      <c r="O10" s="113"/>
      <c r="P10" s="114"/>
      <c r="Q10" s="114"/>
      <c r="R10" s="115"/>
    </row>
    <row r="11" spans="1:18" ht="18.75" customHeight="1">
      <c r="A11" s="116" t="s">
        <v>24</v>
      </c>
      <c r="B11" s="117">
        <v>8</v>
      </c>
      <c r="C11" s="74"/>
      <c r="D11" s="74"/>
      <c r="E11" s="75">
        <f>D11-C11</f>
        <v>0</v>
      </c>
      <c r="F11" s="74"/>
      <c r="G11" s="74"/>
      <c r="H11" s="75">
        <f>G11-F11</f>
        <v>0</v>
      </c>
      <c r="I11" s="129">
        <f>SUM(H11,E11)</f>
        <v>0</v>
      </c>
      <c r="J11" s="76"/>
      <c r="K11" s="119">
        <f>I11-I2*24</f>
        <v>-7</v>
      </c>
      <c r="L11" s="119"/>
      <c r="M11" s="120"/>
      <c r="N11" s="78"/>
      <c r="O11" s="78"/>
      <c r="P11" s="120"/>
      <c r="Q11" s="120"/>
      <c r="R11" s="121"/>
    </row>
    <row r="12" spans="1:18" ht="18.75" customHeight="1">
      <c r="A12" s="116" t="s">
        <v>25</v>
      </c>
      <c r="B12" s="117">
        <v>9</v>
      </c>
      <c r="C12" s="74"/>
      <c r="D12" s="74"/>
      <c r="E12" s="75">
        <f>D12-C12</f>
        <v>0</v>
      </c>
      <c r="F12" s="74"/>
      <c r="G12" s="74"/>
      <c r="H12" s="75">
        <f>G12-F12</f>
        <v>0</v>
      </c>
      <c r="I12" s="129">
        <f>SUM(H12,E12)</f>
        <v>0</v>
      </c>
      <c r="J12" s="76"/>
      <c r="K12" s="119">
        <f>I12-I2*24</f>
        <v>-7</v>
      </c>
      <c r="L12" s="119"/>
      <c r="M12" s="78"/>
      <c r="N12" s="78"/>
      <c r="O12" s="78"/>
      <c r="P12" s="120"/>
      <c r="Q12" s="120"/>
      <c r="R12" s="121"/>
    </row>
    <row r="13" spans="1:18" ht="18.75" customHeight="1">
      <c r="A13" s="116" t="s">
        <v>26</v>
      </c>
      <c r="B13" s="117">
        <v>10</v>
      </c>
      <c r="C13" s="74"/>
      <c r="D13" s="74"/>
      <c r="E13" s="75">
        <f>D13-C13</f>
        <v>0</v>
      </c>
      <c r="F13" s="74"/>
      <c r="G13" s="74"/>
      <c r="H13" s="75">
        <f>G13-F13</f>
        <v>0</v>
      </c>
      <c r="I13" s="129">
        <f>SUM(H13,E13)</f>
        <v>0</v>
      </c>
      <c r="J13" s="76"/>
      <c r="K13" s="119">
        <f>I13-I2*24</f>
        <v>-7</v>
      </c>
      <c r="L13" s="119"/>
      <c r="M13" s="78"/>
      <c r="N13" s="78"/>
      <c r="O13" s="78"/>
      <c r="P13" s="120"/>
      <c r="Q13" s="120"/>
      <c r="R13" s="121"/>
    </row>
    <row r="14" spans="1:18" ht="19.5" customHeight="1">
      <c r="A14" s="80" t="s">
        <v>27</v>
      </c>
      <c r="B14" s="81">
        <v>11</v>
      </c>
      <c r="C14" s="82"/>
      <c r="D14" s="82"/>
      <c r="E14" s="83">
        <f>D14-C14</f>
        <v>0</v>
      </c>
      <c r="F14" s="82"/>
      <c r="G14" s="82"/>
      <c r="H14" s="83">
        <f>G14-F14</f>
        <v>0</v>
      </c>
      <c r="I14" s="130">
        <f>SUM(H14,E14)</f>
        <v>0</v>
      </c>
      <c r="J14" s="85">
        <v>0</v>
      </c>
      <c r="K14" s="86">
        <f>I14-I2*24</f>
        <v>-7</v>
      </c>
      <c r="L14" s="86">
        <f>K14+K13+K12+K11+K10</f>
        <v>-35</v>
      </c>
      <c r="M14" s="123" t="str">
        <f>IF(L14&lt;K2,"0,00",IF(L14&lt;L2,L14*M3*24,IF(L14&gt;L2,L2*M3*24)))</f>
        <v>0,00</v>
      </c>
      <c r="N14" s="123">
        <f>IF(L14&gt;L2,(L14-L2)*N3*24,IF(L14&lt;L2,0))</f>
        <v>0</v>
      </c>
      <c r="O14" s="124">
        <f>M14+N14</f>
        <v>0</v>
      </c>
      <c r="P14" s="86" t="str">
        <f>IF(L14&lt;K2,"00",IF(L14&lt;L2,L14*P2*24,IF(L14&gt;L2,L2*24*P2*24)))</f>
        <v>00</v>
      </c>
      <c r="Q14" s="86">
        <f>IF(L14&gt;L2,(L14-L2)*Q2*24,IF(L14&lt;L2,0))</f>
        <v>0</v>
      </c>
      <c r="R14" s="125">
        <f>P14+Q14*24</f>
        <v>0</v>
      </c>
    </row>
    <row r="15" spans="1:18" ht="12.75" customHeight="1">
      <c r="A15" s="126"/>
      <c r="B15" s="131"/>
      <c r="C15" s="95"/>
      <c r="D15" s="96"/>
      <c r="E15" s="127"/>
      <c r="F15" s="96"/>
      <c r="G15" s="96"/>
      <c r="H15" s="99"/>
      <c r="I15" s="132"/>
      <c r="J15" s="101"/>
      <c r="K15" s="102"/>
      <c r="L15" s="102"/>
      <c r="M15" s="103"/>
      <c r="N15" s="103"/>
      <c r="O15" s="103"/>
      <c r="P15" s="104"/>
      <c r="Q15" s="105"/>
      <c r="R15" s="102"/>
    </row>
    <row r="16" spans="1:18" ht="19.5" customHeight="1">
      <c r="A16" s="106" t="s">
        <v>28</v>
      </c>
      <c r="B16" s="107">
        <v>14</v>
      </c>
      <c r="C16" s="108"/>
      <c r="D16" s="108"/>
      <c r="E16" s="109">
        <f>D16-C16</f>
        <v>0</v>
      </c>
      <c r="F16" s="108"/>
      <c r="G16" s="108"/>
      <c r="H16" s="109">
        <f>G16-F16</f>
        <v>0</v>
      </c>
      <c r="I16" s="128">
        <f>SUM(H16,E16)</f>
        <v>0</v>
      </c>
      <c r="J16" s="110"/>
      <c r="K16" s="112">
        <f>I16-I2*24</f>
        <v>-7</v>
      </c>
      <c r="L16" s="112"/>
      <c r="M16" s="113"/>
      <c r="N16" s="113"/>
      <c r="O16" s="113"/>
      <c r="P16" s="114"/>
      <c r="Q16" s="114"/>
      <c r="R16" s="115"/>
    </row>
    <row r="17" spans="1:18" ht="18.75" customHeight="1">
      <c r="A17" s="116" t="s">
        <v>24</v>
      </c>
      <c r="B17" s="117">
        <v>15</v>
      </c>
      <c r="C17" s="74"/>
      <c r="D17" s="74"/>
      <c r="E17" s="75">
        <f>D17-C17</f>
        <v>0</v>
      </c>
      <c r="F17" s="74"/>
      <c r="G17" s="74"/>
      <c r="H17" s="75">
        <f>G17-F17</f>
        <v>0</v>
      </c>
      <c r="I17" s="129">
        <f>SUM(H17,E17)</f>
        <v>0</v>
      </c>
      <c r="J17" s="76"/>
      <c r="K17" s="119">
        <f>I17-I2*24</f>
        <v>-7</v>
      </c>
      <c r="L17" s="119"/>
      <c r="M17" s="78"/>
      <c r="N17" s="78"/>
      <c r="O17" s="78"/>
      <c r="P17" s="120"/>
      <c r="Q17" s="120"/>
      <c r="R17" s="121"/>
    </row>
    <row r="18" spans="1:18" ht="18.75" customHeight="1">
      <c r="A18" s="116" t="s">
        <v>25</v>
      </c>
      <c r="B18" s="117">
        <v>16</v>
      </c>
      <c r="C18" s="74"/>
      <c r="D18" s="74"/>
      <c r="E18" s="75">
        <f>D18-C18</f>
        <v>0</v>
      </c>
      <c r="F18" s="74"/>
      <c r="G18" s="74"/>
      <c r="H18" s="75">
        <f>G18-F18</f>
        <v>0</v>
      </c>
      <c r="I18" s="129">
        <f>SUM(H18,E18)</f>
        <v>0</v>
      </c>
      <c r="J18" s="76"/>
      <c r="K18" s="119">
        <f>I18-I2*24</f>
        <v>-7</v>
      </c>
      <c r="L18" s="119"/>
      <c r="M18" s="78"/>
      <c r="N18" s="78"/>
      <c r="O18" s="78"/>
      <c r="P18" s="120"/>
      <c r="Q18" s="120"/>
      <c r="R18" s="121"/>
    </row>
    <row r="19" spans="1:18" ht="18.75" customHeight="1">
      <c r="A19" s="116" t="s">
        <v>26</v>
      </c>
      <c r="B19" s="117">
        <v>17</v>
      </c>
      <c r="C19" s="74"/>
      <c r="D19" s="74"/>
      <c r="E19" s="75">
        <f>D19-C19</f>
        <v>0</v>
      </c>
      <c r="F19" s="74"/>
      <c r="G19" s="74"/>
      <c r="H19" s="75">
        <f>G19-F19</f>
        <v>0</v>
      </c>
      <c r="I19" s="129">
        <f>SUM(H19,E19)</f>
        <v>0</v>
      </c>
      <c r="J19" s="76"/>
      <c r="K19" s="119">
        <f>I19-I2*24</f>
        <v>-7</v>
      </c>
      <c r="L19" s="119"/>
      <c r="M19" s="78"/>
      <c r="N19" s="78"/>
      <c r="O19" s="78"/>
      <c r="P19" s="120"/>
      <c r="Q19" s="120"/>
      <c r="R19" s="121"/>
    </row>
    <row r="20" spans="1:18" ht="19.5" customHeight="1">
      <c r="A20" s="80" t="s">
        <v>27</v>
      </c>
      <c r="B20" s="81">
        <v>18</v>
      </c>
      <c r="C20" s="82"/>
      <c r="D20" s="82"/>
      <c r="E20" s="83">
        <f>D20-C20</f>
        <v>0</v>
      </c>
      <c r="F20" s="82"/>
      <c r="G20" s="82"/>
      <c r="H20" s="83">
        <f>G20-F20</f>
        <v>0</v>
      </c>
      <c r="I20" s="130">
        <f>SUM(H20,E20)</f>
        <v>0</v>
      </c>
      <c r="J20" s="85">
        <v>0</v>
      </c>
      <c r="K20" s="86">
        <f>I20-I2*24</f>
        <v>-7</v>
      </c>
      <c r="L20" s="86">
        <f>K16+K17+K18+K19+K20</f>
        <v>-35</v>
      </c>
      <c r="M20" s="123" t="str">
        <f>IF(L20&lt;K8,"0,00",IF(L20&lt;L8,L20*M9*24,IF(L20&gt;L8,L8*M9*24)))</f>
        <v>0,00</v>
      </c>
      <c r="N20" s="123">
        <f>IF(L20&gt;L2,(L20-L2)*N3*24,IF(L20&lt;L2,0))</f>
        <v>0</v>
      </c>
      <c r="O20" s="124">
        <f>M20+N20</f>
        <v>0</v>
      </c>
      <c r="P20" s="86" t="str">
        <f>IF(L20&lt;K2,"00",IF(L20&lt;L2,L20*P2*24,IF(L20&gt;L2,L2*24*P2*24)))</f>
        <v>00</v>
      </c>
      <c r="Q20" s="86">
        <f>IF(L20&gt;L2,(L20-L2)*Q2*24,IF(L20&lt;L2,0))</f>
        <v>0</v>
      </c>
      <c r="R20" s="125">
        <f>P20+Q20</f>
        <v>0</v>
      </c>
    </row>
    <row r="21" spans="1:18" ht="12.75" customHeight="1">
      <c r="A21" s="126"/>
      <c r="B21" s="131"/>
      <c r="C21" s="95"/>
      <c r="D21" s="96"/>
      <c r="E21" s="127"/>
      <c r="F21" s="96"/>
      <c r="G21" s="96"/>
      <c r="H21" s="99"/>
      <c r="I21" s="132"/>
      <c r="J21" s="101"/>
      <c r="K21" s="102"/>
      <c r="L21" s="102"/>
      <c r="M21" s="103"/>
      <c r="N21" s="103"/>
      <c r="O21" s="103"/>
      <c r="P21" s="104"/>
      <c r="Q21" s="105"/>
      <c r="R21" s="102"/>
    </row>
    <row r="22" spans="1:18" ht="19.5" customHeight="1">
      <c r="A22" s="106" t="s">
        <v>28</v>
      </c>
      <c r="B22" s="107">
        <v>21</v>
      </c>
      <c r="C22" s="108"/>
      <c r="D22" s="108"/>
      <c r="E22" s="109">
        <f>D22-C22</f>
        <v>0</v>
      </c>
      <c r="F22" s="108"/>
      <c r="G22" s="108"/>
      <c r="H22" s="109">
        <f>G22-F22</f>
        <v>0</v>
      </c>
      <c r="I22" s="128">
        <f>SUM(H22,E22)</f>
        <v>0</v>
      </c>
      <c r="J22" s="110"/>
      <c r="K22" s="112">
        <f>I22-I2*24</f>
        <v>-7</v>
      </c>
      <c r="L22" s="112"/>
      <c r="M22" s="113"/>
      <c r="N22" s="113"/>
      <c r="O22" s="113"/>
      <c r="P22" s="114"/>
      <c r="Q22" s="114"/>
      <c r="R22" s="115"/>
    </row>
    <row r="23" spans="1:18" ht="18.75" customHeight="1">
      <c r="A23" s="116" t="s">
        <v>24</v>
      </c>
      <c r="B23" s="117">
        <v>22</v>
      </c>
      <c r="C23" s="74"/>
      <c r="D23" s="74"/>
      <c r="E23" s="75">
        <f>D23-C23</f>
        <v>0</v>
      </c>
      <c r="F23" s="74"/>
      <c r="G23" s="74"/>
      <c r="H23" s="75">
        <f>G23-F23</f>
        <v>0</v>
      </c>
      <c r="I23" s="129">
        <f>SUM(H23,E23)</f>
        <v>0</v>
      </c>
      <c r="J23" s="76"/>
      <c r="K23" s="119">
        <f>I23-I2*24</f>
        <v>-7</v>
      </c>
      <c r="L23" s="119"/>
      <c r="M23" s="78"/>
      <c r="N23" s="78"/>
      <c r="O23" s="78"/>
      <c r="P23" s="120"/>
      <c r="Q23" s="120"/>
      <c r="R23" s="121"/>
    </row>
    <row r="24" spans="1:18" ht="18.75" customHeight="1">
      <c r="A24" s="116" t="s">
        <v>25</v>
      </c>
      <c r="B24" s="117">
        <v>23</v>
      </c>
      <c r="C24" s="74"/>
      <c r="D24" s="74"/>
      <c r="E24" s="75">
        <f aca="true" t="shared" si="0" ref="E24:E26">D24-C24</f>
        <v>0</v>
      </c>
      <c r="F24" s="74"/>
      <c r="G24" s="74"/>
      <c r="H24" s="75">
        <f aca="true" t="shared" si="1" ref="H24:H26">G24-F24</f>
        <v>0</v>
      </c>
      <c r="I24" s="129">
        <f>SUM(H24,E24)</f>
        <v>0</v>
      </c>
      <c r="J24" s="76"/>
      <c r="K24" s="119">
        <f>I24-I2*24</f>
        <v>-7</v>
      </c>
      <c r="L24" s="119"/>
      <c r="M24" s="78"/>
      <c r="N24" s="78"/>
      <c r="O24" s="78"/>
      <c r="P24" s="120"/>
      <c r="Q24" s="120"/>
      <c r="R24" s="121"/>
    </row>
    <row r="25" spans="1:18" ht="18.75" customHeight="1">
      <c r="A25" s="116" t="s">
        <v>26</v>
      </c>
      <c r="B25" s="117">
        <v>24</v>
      </c>
      <c r="C25" s="74"/>
      <c r="D25" s="74"/>
      <c r="E25" s="75">
        <f t="shared" si="0"/>
        <v>0</v>
      </c>
      <c r="F25" s="74"/>
      <c r="G25" s="74"/>
      <c r="H25" s="75">
        <f t="shared" si="1"/>
        <v>0</v>
      </c>
      <c r="I25" s="129">
        <f>SUM(H25,E25)</f>
        <v>0</v>
      </c>
      <c r="J25" s="76"/>
      <c r="K25" s="119">
        <f>I25-I2*24</f>
        <v>-7</v>
      </c>
      <c r="L25" s="119"/>
      <c r="M25" s="78"/>
      <c r="N25" s="78"/>
      <c r="O25" s="78"/>
      <c r="P25" s="120"/>
      <c r="Q25" s="120"/>
      <c r="R25" s="121"/>
    </row>
    <row r="26" spans="1:18" ht="19.5" customHeight="1">
      <c r="A26" s="80" t="s">
        <v>27</v>
      </c>
      <c r="B26" s="81">
        <v>25</v>
      </c>
      <c r="C26" s="82"/>
      <c r="D26" s="82"/>
      <c r="E26" s="83">
        <f t="shared" si="0"/>
        <v>0</v>
      </c>
      <c r="F26" s="82"/>
      <c r="G26" s="82"/>
      <c r="H26" s="83">
        <f t="shared" si="1"/>
        <v>0</v>
      </c>
      <c r="I26" s="130">
        <f>SUM(H26,E26)</f>
        <v>0</v>
      </c>
      <c r="J26" s="85">
        <v>0</v>
      </c>
      <c r="K26" s="86">
        <f>I26-I2*24</f>
        <v>-7</v>
      </c>
      <c r="L26" s="86">
        <f>K26+K25+K24+K23+K22</f>
        <v>-35</v>
      </c>
      <c r="M26" s="123" t="str">
        <f>IF(L26&lt;K14,"0,00",IF(L26&lt;L14,L26*M15*24,IF(L26&gt;L14,L14*M15*24)))</f>
        <v>0,00</v>
      </c>
      <c r="N26" s="123">
        <f>IF(L26&gt;L2,(L26-L2)*N3*24,IF(L26&lt;L2,0))</f>
        <v>0</v>
      </c>
      <c r="O26" s="124">
        <f>M26+N26</f>
        <v>0</v>
      </c>
      <c r="P26" s="86" t="str">
        <f>IF(L26&lt;K2,"00",IF(L26&lt;L2,L26*P2*24,IF(L26&gt;L2,L2*24*P2*24)))</f>
        <v>00</v>
      </c>
      <c r="Q26" s="86">
        <f>IF(L26&gt;L2,(L26-L2)*Q2*24,IF(L26&lt;L2,0))</f>
        <v>0</v>
      </c>
      <c r="R26" s="125">
        <f>P26+Q26</f>
        <v>0</v>
      </c>
    </row>
    <row r="27" spans="1:18" ht="12.75" customHeight="1">
      <c r="A27" s="133"/>
      <c r="B27" s="134"/>
      <c r="C27" s="96"/>
      <c r="D27" s="96"/>
      <c r="E27" s="96"/>
      <c r="F27" s="96"/>
      <c r="G27" s="96"/>
      <c r="H27" s="96"/>
      <c r="I27" s="135"/>
      <c r="J27" s="96"/>
      <c r="K27" s="136"/>
      <c r="L27" s="136"/>
      <c r="M27" s="137"/>
      <c r="N27" s="137"/>
      <c r="O27" s="137"/>
      <c r="P27" s="136"/>
      <c r="Q27" s="136"/>
      <c r="R27" s="136"/>
    </row>
    <row r="28" spans="1:18" ht="19.5" customHeight="1">
      <c r="A28" s="138" t="s">
        <v>28</v>
      </c>
      <c r="B28" s="107">
        <v>28</v>
      </c>
      <c r="C28" s="108"/>
      <c r="D28" s="108"/>
      <c r="E28" s="109">
        <f aca="true" t="shared" si="2" ref="E28:E30">D28-C28</f>
        <v>0</v>
      </c>
      <c r="F28" s="108"/>
      <c r="G28" s="108"/>
      <c r="H28" s="109">
        <f aca="true" t="shared" si="3" ref="H28:H30">G28-F28</f>
        <v>0</v>
      </c>
      <c r="I28" s="128">
        <f>SUM(H28,E28)</f>
        <v>0</v>
      </c>
      <c r="J28" s="110"/>
      <c r="K28" s="112">
        <f>I28-I2*24</f>
        <v>-7</v>
      </c>
      <c r="L28" s="112"/>
      <c r="M28" s="113"/>
      <c r="N28" s="113"/>
      <c r="O28" s="113"/>
      <c r="P28" s="114"/>
      <c r="Q28" s="114"/>
      <c r="R28" s="115"/>
    </row>
    <row r="29" spans="1:18" ht="18.75" customHeight="1">
      <c r="A29" s="73" t="s">
        <v>24</v>
      </c>
      <c r="B29" s="117">
        <v>29</v>
      </c>
      <c r="C29" s="74"/>
      <c r="D29" s="74"/>
      <c r="E29" s="75">
        <f t="shared" si="2"/>
        <v>0</v>
      </c>
      <c r="F29" s="74"/>
      <c r="G29" s="74"/>
      <c r="H29" s="75">
        <f t="shared" si="3"/>
        <v>0</v>
      </c>
      <c r="I29" s="129">
        <f>SUM(H29,E29)</f>
        <v>0</v>
      </c>
      <c r="J29" s="76"/>
      <c r="K29" s="119">
        <f>I29-I2*24</f>
        <v>-7</v>
      </c>
      <c r="L29" s="119"/>
      <c r="M29" s="78"/>
      <c r="N29" s="78"/>
      <c r="O29" s="78"/>
      <c r="P29" s="120"/>
      <c r="Q29" s="120"/>
      <c r="R29" s="121"/>
    </row>
    <row r="30" spans="1:18" ht="19.5" customHeight="1">
      <c r="A30" s="139" t="s">
        <v>25</v>
      </c>
      <c r="B30" s="81">
        <v>30</v>
      </c>
      <c r="C30" s="82"/>
      <c r="D30" s="82"/>
      <c r="E30" s="83">
        <f t="shared" si="2"/>
        <v>0</v>
      </c>
      <c r="F30" s="82"/>
      <c r="G30" s="82"/>
      <c r="H30" s="83">
        <f t="shared" si="3"/>
        <v>0</v>
      </c>
      <c r="I30" s="130">
        <f>SUM(H30,E30)</f>
        <v>0</v>
      </c>
      <c r="J30" s="85">
        <v>0</v>
      </c>
      <c r="K30" s="86">
        <f>I30-I2*24</f>
        <v>-7</v>
      </c>
      <c r="L30" s="86">
        <f>K28+K29+K30</f>
        <v>-21</v>
      </c>
      <c r="M30" s="123" t="str">
        <f>IF(L30&lt;K2,"0,00",IF(L30&lt;L2,L30*M3*24,IF(L30&gt;L2,L2*M6*24)))</f>
        <v>0,00</v>
      </c>
      <c r="N30" s="123">
        <f>IF(L30&gt;L2,(L30-L2)*N3*24,IF(L30&lt;L2,0))</f>
        <v>0</v>
      </c>
      <c r="O30" s="123">
        <f>M30+N30</f>
        <v>0</v>
      </c>
      <c r="P30" s="86" t="str">
        <f>IF(L30&lt;K2,"00",IF(L30&lt;L2,L30*P2*24,IF(L30&gt;L2,L2*24*P2*24)))</f>
        <v>00</v>
      </c>
      <c r="Q30" s="86">
        <f>IF(L30&gt;L2,(L30-L2)*Q2*24,IF(L30&lt;L2,0))</f>
        <v>0</v>
      </c>
      <c r="R30" s="140">
        <f>P30+Q30</f>
        <v>0</v>
      </c>
    </row>
    <row r="31" spans="1:18" ht="24" customHeight="1">
      <c r="A31" s="141" t="s">
        <v>31</v>
      </c>
      <c r="B31" s="142"/>
      <c r="C31" s="142"/>
      <c r="D31" s="142"/>
      <c r="E31" s="142"/>
      <c r="F31" s="142"/>
      <c r="G31" s="142"/>
      <c r="H31" s="142"/>
      <c r="I31" s="143"/>
      <c r="J31" s="142"/>
      <c r="K31" s="144"/>
      <c r="L31" s="145"/>
      <c r="M31" s="146">
        <f>M26+M20+M14+M8</f>
      </c>
      <c r="N31" s="146">
        <f>N26+N20+N14+N8</f>
      </c>
      <c r="O31" s="146">
        <f>O26+O20+O14+O8</f>
      </c>
      <c r="P31" s="145">
        <f>P8+P14+P20+P26</f>
      </c>
      <c r="Q31" s="145">
        <f>Q8+Q14+Q20+Q26</f>
      </c>
      <c r="R31" s="147">
        <f>R26+R20+R14+R8</f>
      </c>
    </row>
    <row r="32" spans="1:18" ht="24" customHeight="1">
      <c r="A32" s="141"/>
      <c r="B32" s="142"/>
      <c r="C32" s="142"/>
      <c r="D32" s="142"/>
      <c r="E32" s="142"/>
      <c r="F32" s="142"/>
      <c r="G32" s="142"/>
      <c r="H32" s="142"/>
      <c r="I32" s="143"/>
      <c r="J32" s="142"/>
      <c r="K32" s="144"/>
      <c r="L32" s="148"/>
      <c r="M32" s="149"/>
      <c r="N32" s="149"/>
      <c r="O32" s="149"/>
      <c r="P32" s="148"/>
      <c r="Q32" s="148"/>
      <c r="R32" s="150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151" customWidth="1"/>
    <col min="2" max="2" width="3.59765625" style="151" customWidth="1"/>
    <col min="3" max="3" width="5.3984375" style="151" customWidth="1"/>
    <col min="4" max="4" width="5.296875" style="151" customWidth="1"/>
    <col min="5" max="5" width="5.69921875" style="151" customWidth="1"/>
    <col min="6" max="6" width="5.3984375" style="151" customWidth="1"/>
    <col min="7" max="7" width="5.19921875" style="151" customWidth="1"/>
    <col min="8" max="8" width="5.59765625" style="151" customWidth="1"/>
    <col min="9" max="9" width="5.8984375" style="151" customWidth="1"/>
    <col min="10" max="10" width="6.8984375" style="151" customWidth="1"/>
    <col min="11" max="11" width="6" style="151" customWidth="1"/>
    <col min="12" max="12" width="7.69921875" style="151" customWidth="1"/>
    <col min="13" max="15" width="9.3984375" style="151" customWidth="1"/>
    <col min="16" max="16" width="9.19921875" style="151" customWidth="1"/>
    <col min="17" max="17" width="9.59765625" style="151" customWidth="1"/>
    <col min="18" max="18" width="9.296875" style="151" customWidth="1"/>
    <col min="19" max="256" width="10.296875" style="151" customWidth="1"/>
  </cols>
  <sheetData>
    <row r="1" spans="1:18" ht="12.75" customHeight="1">
      <c r="A1" s="152">
        <v>38898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/>
      <c r="N1" s="157"/>
      <c r="O1" s="154" t="s">
        <v>23</v>
      </c>
      <c r="P1" s="156"/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2.75" customHeight="1">
      <c r="A3" s="168"/>
      <c r="B3" s="169"/>
      <c r="C3" s="162"/>
      <c r="D3" s="162"/>
      <c r="E3" s="163"/>
      <c r="F3" s="162"/>
      <c r="G3" s="162"/>
      <c r="H3" s="163"/>
      <c r="I3" s="163"/>
      <c r="J3" s="164"/>
      <c r="K3" s="170"/>
      <c r="L3" s="170"/>
      <c r="M3" s="171">
        <f>'A LIRE - Tableau 1'!G5</f>
        <v>12.5</v>
      </c>
      <c r="N3" s="172">
        <f>'A LIRE - Tableau 1'!G7</f>
        <v>15</v>
      </c>
      <c r="O3" s="173"/>
      <c r="P3" s="174"/>
      <c r="Q3" s="175"/>
      <c r="R3" s="167"/>
    </row>
    <row r="4" spans="1:18" ht="12.75" customHeight="1">
      <c r="A4" s="168" t="s">
        <v>26</v>
      </c>
      <c r="B4" s="169">
        <v>1</v>
      </c>
      <c r="C4" s="162"/>
      <c r="D4" s="162"/>
      <c r="E4" s="163">
        <f>D4-C4</f>
        <v>0</v>
      </c>
      <c r="F4" s="162"/>
      <c r="G4" s="162"/>
      <c r="H4" s="163">
        <f>G4-F4</f>
        <v>0</v>
      </c>
      <c r="I4" s="163">
        <f>SUM(H4,E4)</f>
        <v>0</v>
      </c>
      <c r="J4" s="164"/>
      <c r="K4" s="170">
        <f>I4-I2*24</f>
        <v>-7</v>
      </c>
      <c r="L4" s="170"/>
      <c r="M4" s="166"/>
      <c r="N4" s="166"/>
      <c r="O4" s="166"/>
      <c r="P4" s="176"/>
      <c r="Q4" s="177"/>
      <c r="R4" s="167"/>
    </row>
    <row r="5" spans="1:18" ht="13.5" customHeight="1">
      <c r="A5" s="178" t="s">
        <v>27</v>
      </c>
      <c r="B5" s="179">
        <v>2</v>
      </c>
      <c r="C5" s="180"/>
      <c r="D5" s="180"/>
      <c r="E5" s="181">
        <f>D5-C5</f>
        <v>0</v>
      </c>
      <c r="F5" s="180"/>
      <c r="G5" s="180"/>
      <c r="H5" s="181">
        <f>G5-F5</f>
        <v>0</v>
      </c>
      <c r="I5" s="181">
        <f>SUM(H5,E5)</f>
        <v>0</v>
      </c>
      <c r="J5" s="182">
        <v>0</v>
      </c>
      <c r="K5" s="183">
        <f>I5-I2*24</f>
        <v>-7</v>
      </c>
      <c r="L5" s="183">
        <f>K5+K4</f>
        <v>-14</v>
      </c>
      <c r="M5" s="184" t="str">
        <f>IF(L5&lt;K2,"0,00",IF(L5&lt;L2,L5*M3*24,IF(L5&gt;L2,L2*M3*24)))</f>
        <v>0,00</v>
      </c>
      <c r="N5" s="184">
        <f>IF(L5&gt;L2,(L5-L2)*N3*24,IF(L5&lt;L2,0))</f>
        <v>0</v>
      </c>
      <c r="O5" s="185">
        <f>M5+N5</f>
        <v>0</v>
      </c>
      <c r="P5" s="183" t="str">
        <f>IF(L5&lt;K2,"00",IF(L5&lt;L2,L5*P2*24,IF(L5&gt;L2,L2*24*P2*24)))</f>
        <v>00</v>
      </c>
      <c r="Q5" s="183">
        <f>IF(L5&gt;L2,(L5-L2)*Q2*24,IF(L5&lt;L2,0))</f>
        <v>0</v>
      </c>
      <c r="R5" s="186">
        <f>P5+Q5</f>
        <v>0</v>
      </c>
    </row>
    <row r="6" spans="1:18" ht="9" customHeight="1">
      <c r="A6" s="187"/>
      <c r="B6" s="188"/>
      <c r="C6" s="189"/>
      <c r="D6" s="190"/>
      <c r="E6" s="191"/>
      <c r="F6" s="192"/>
      <c r="G6" s="192"/>
      <c r="H6" s="191"/>
      <c r="I6" s="191"/>
      <c r="J6" s="193"/>
      <c r="K6" s="194"/>
      <c r="L6" s="194"/>
      <c r="M6" s="195"/>
      <c r="N6" s="195"/>
      <c r="O6" s="195"/>
      <c r="P6" s="196"/>
      <c r="Q6" s="197"/>
      <c r="R6" s="198"/>
    </row>
    <row r="7" spans="1:18" ht="13.5" customHeight="1">
      <c r="A7" s="199" t="s">
        <v>28</v>
      </c>
      <c r="B7" s="200">
        <v>5</v>
      </c>
      <c r="C7" s="201"/>
      <c r="D7" s="201"/>
      <c r="E7" s="202">
        <f>D7-C7</f>
        <v>0</v>
      </c>
      <c r="F7" s="201"/>
      <c r="G7" s="201"/>
      <c r="H7" s="202">
        <f>G7-F7</f>
        <v>0</v>
      </c>
      <c r="I7" s="202">
        <f>SUM(H7,E7)</f>
        <v>0</v>
      </c>
      <c r="J7" s="203"/>
      <c r="K7" s="204">
        <f>I7-I2*24</f>
        <v>-7</v>
      </c>
      <c r="L7" s="204"/>
      <c r="M7" s="205"/>
      <c r="N7" s="205"/>
      <c r="O7" s="205"/>
      <c r="P7" s="206"/>
      <c r="Q7" s="206"/>
      <c r="R7" s="207"/>
    </row>
    <row r="8" spans="1:18" ht="12.75" customHeight="1">
      <c r="A8" s="168" t="s">
        <v>24</v>
      </c>
      <c r="B8" s="169">
        <v>6</v>
      </c>
      <c r="C8" s="162"/>
      <c r="D8" s="162"/>
      <c r="E8" s="163">
        <f>D8-C8</f>
        <v>0</v>
      </c>
      <c r="F8" s="162"/>
      <c r="G8" s="162"/>
      <c r="H8" s="163">
        <f>G8-F8</f>
        <v>0</v>
      </c>
      <c r="I8" s="163">
        <f>SUM(H8,E8)</f>
        <v>0</v>
      </c>
      <c r="J8" s="164"/>
      <c r="K8" s="170">
        <f>I8-I2*24</f>
        <v>-7</v>
      </c>
      <c r="L8" s="170"/>
      <c r="M8" s="166"/>
      <c r="N8" s="166"/>
      <c r="O8" s="166"/>
      <c r="P8" s="176"/>
      <c r="Q8" s="176"/>
      <c r="R8" s="208"/>
    </row>
    <row r="9" spans="1:18" ht="12.75" customHeight="1">
      <c r="A9" s="168" t="s">
        <v>25</v>
      </c>
      <c r="B9" s="169">
        <v>7</v>
      </c>
      <c r="C9" s="162"/>
      <c r="D9" s="162"/>
      <c r="E9" s="163">
        <f>D9-C9</f>
        <v>0</v>
      </c>
      <c r="F9" s="162"/>
      <c r="G9" s="162"/>
      <c r="H9" s="163">
        <f>G9-F9</f>
        <v>0</v>
      </c>
      <c r="I9" s="163">
        <f>SUM(H9,E9)</f>
        <v>0</v>
      </c>
      <c r="J9" s="164"/>
      <c r="K9" s="170">
        <f>I9-I2*24</f>
        <v>-7</v>
      </c>
      <c r="L9" s="170"/>
      <c r="M9" s="166"/>
      <c r="N9" s="166"/>
      <c r="O9" s="166"/>
      <c r="P9" s="176"/>
      <c r="Q9" s="176"/>
      <c r="R9" s="208"/>
    </row>
    <row r="10" spans="1:18" ht="12.75" customHeight="1">
      <c r="A10" s="168" t="s">
        <v>26</v>
      </c>
      <c r="B10" s="169">
        <v>8</v>
      </c>
      <c r="C10" s="162"/>
      <c r="D10" s="162"/>
      <c r="E10" s="163">
        <f>D10-C10</f>
        <v>0</v>
      </c>
      <c r="F10" s="162"/>
      <c r="G10" s="162"/>
      <c r="H10" s="163">
        <f>G10-F10</f>
        <v>0</v>
      </c>
      <c r="I10" s="163">
        <f>SUM(H10,E10)</f>
        <v>0</v>
      </c>
      <c r="J10" s="164"/>
      <c r="K10" s="170">
        <f>I10-I2*24</f>
        <v>-7</v>
      </c>
      <c r="L10" s="170"/>
      <c r="M10" s="166"/>
      <c r="N10" s="166"/>
      <c r="O10" s="166"/>
      <c r="P10" s="176"/>
      <c r="Q10" s="176"/>
      <c r="R10" s="208"/>
    </row>
    <row r="11" spans="1:18" ht="13.5" customHeight="1">
      <c r="A11" s="178" t="s">
        <v>27</v>
      </c>
      <c r="B11" s="179">
        <v>9</v>
      </c>
      <c r="C11" s="180"/>
      <c r="D11" s="180"/>
      <c r="E11" s="181">
        <f>D11-C11</f>
        <v>0</v>
      </c>
      <c r="F11" s="180"/>
      <c r="G11" s="180"/>
      <c r="H11" s="181">
        <f>G11-F11</f>
        <v>0</v>
      </c>
      <c r="I11" s="181">
        <f>SUM(H11,E11)</f>
        <v>0</v>
      </c>
      <c r="J11" s="182">
        <v>0</v>
      </c>
      <c r="K11" s="183">
        <f>I11-I2*24</f>
        <v>-7</v>
      </c>
      <c r="L11" s="183">
        <f>K11+K10+K9+K8+K7</f>
        <v>-35</v>
      </c>
      <c r="M11" s="184" t="str">
        <f>IF(L11&lt;K2,"0,00",IF(L11&lt;L2,L11*M3*24,IF(L11&gt;L2,L2*M3*24)))</f>
        <v>0,00</v>
      </c>
      <c r="N11" s="184">
        <f>IF(L11&gt;L2,(L11-L2)*N3*24,IF(L11&lt;L2,0))</f>
        <v>0</v>
      </c>
      <c r="O11" s="185">
        <f>M11+N11</f>
        <v>0</v>
      </c>
      <c r="P11" s="183" t="str">
        <f>IF(L11&lt;K2,"00",IF(L11&lt;L2,L11*P2*24,IF(L11&gt;L2,L2*24*P2*24)))</f>
        <v>00</v>
      </c>
      <c r="Q11" s="183">
        <f>IF(L11&gt;L2,(L11-L2)*Q2*24,IF(L11&lt;L2,0))</f>
        <v>0</v>
      </c>
      <c r="R11" s="186">
        <f>P11+Q11</f>
        <v>0</v>
      </c>
    </row>
    <row r="12" spans="1:18" ht="9" customHeight="1">
      <c r="A12" s="209"/>
      <c r="B12" s="188"/>
      <c r="C12" s="189"/>
      <c r="D12" s="190"/>
      <c r="E12" s="210"/>
      <c r="F12" s="190"/>
      <c r="G12" s="190"/>
      <c r="H12" s="191"/>
      <c r="I12" s="191"/>
      <c r="J12" s="193"/>
      <c r="K12" s="194"/>
      <c r="L12" s="194"/>
      <c r="M12" s="195"/>
      <c r="N12" s="195"/>
      <c r="O12" s="195"/>
      <c r="P12" s="196"/>
      <c r="Q12" s="197"/>
      <c r="R12" s="198"/>
    </row>
    <row r="13" spans="1:18" ht="13.5" customHeight="1">
      <c r="A13" s="199" t="s">
        <v>28</v>
      </c>
      <c r="B13" s="200">
        <v>12</v>
      </c>
      <c r="C13" s="201"/>
      <c r="D13" s="201"/>
      <c r="E13" s="202">
        <f>D13-C13</f>
        <v>0</v>
      </c>
      <c r="F13" s="201"/>
      <c r="G13" s="201"/>
      <c r="H13" s="202">
        <f>G13-F13</f>
        <v>0</v>
      </c>
      <c r="I13" s="202">
        <f>SUM(H13,E13)</f>
        <v>0</v>
      </c>
      <c r="J13" s="203"/>
      <c r="K13" s="204">
        <f>I13-I2*24</f>
        <v>-7</v>
      </c>
      <c r="L13" s="204"/>
      <c r="M13" s="205"/>
      <c r="N13" s="205"/>
      <c r="O13" s="205"/>
      <c r="P13" s="206"/>
      <c r="Q13" s="206"/>
      <c r="R13" s="207"/>
    </row>
    <row r="14" spans="1:18" ht="12.75" customHeight="1">
      <c r="A14" s="168" t="s">
        <v>24</v>
      </c>
      <c r="B14" s="169">
        <v>13</v>
      </c>
      <c r="C14" s="162"/>
      <c r="D14" s="162"/>
      <c r="E14" s="163">
        <f>D14-C14</f>
        <v>0</v>
      </c>
      <c r="F14" s="162"/>
      <c r="G14" s="162"/>
      <c r="H14" s="163">
        <f>G14-F14</f>
        <v>0</v>
      </c>
      <c r="I14" s="163">
        <f>SUM(H14,E14)</f>
        <v>0</v>
      </c>
      <c r="J14" s="164"/>
      <c r="K14" s="170">
        <f>I14-I2*24</f>
        <v>-7</v>
      </c>
      <c r="L14" s="170"/>
      <c r="M14" s="176"/>
      <c r="N14" s="166"/>
      <c r="O14" s="166"/>
      <c r="P14" s="176"/>
      <c r="Q14" s="176"/>
      <c r="R14" s="208"/>
    </row>
    <row r="15" spans="1:18" ht="12.75" customHeight="1">
      <c r="A15" s="168" t="s">
        <v>25</v>
      </c>
      <c r="B15" s="169">
        <v>14</v>
      </c>
      <c r="C15" s="162"/>
      <c r="D15" s="162"/>
      <c r="E15" s="163">
        <f>D15-C15</f>
        <v>0</v>
      </c>
      <c r="F15" s="162"/>
      <c r="G15" s="162"/>
      <c r="H15" s="163">
        <f>G15-F15</f>
        <v>0</v>
      </c>
      <c r="I15" s="163">
        <f>SUM(H15,E15)</f>
        <v>0</v>
      </c>
      <c r="J15" s="164"/>
      <c r="K15" s="170">
        <f>I15-I2*24</f>
        <v>-7</v>
      </c>
      <c r="L15" s="170"/>
      <c r="M15" s="166"/>
      <c r="N15" s="166"/>
      <c r="O15" s="166"/>
      <c r="P15" s="176"/>
      <c r="Q15" s="176"/>
      <c r="R15" s="208"/>
    </row>
    <row r="16" spans="1:18" ht="12.75" customHeight="1">
      <c r="A16" s="168" t="s">
        <v>26</v>
      </c>
      <c r="B16" s="169">
        <v>15</v>
      </c>
      <c r="C16" s="162"/>
      <c r="D16" s="162"/>
      <c r="E16" s="163">
        <f>D16-C16</f>
        <v>0</v>
      </c>
      <c r="F16" s="162"/>
      <c r="G16" s="162"/>
      <c r="H16" s="163">
        <f>G16-F16</f>
        <v>0</v>
      </c>
      <c r="I16" s="163">
        <f>SUM(H16,E16)</f>
        <v>0</v>
      </c>
      <c r="J16" s="164"/>
      <c r="K16" s="170">
        <f>I16-I2*24</f>
        <v>-7</v>
      </c>
      <c r="L16" s="170"/>
      <c r="M16" s="166"/>
      <c r="N16" s="166"/>
      <c r="O16" s="166"/>
      <c r="P16" s="176"/>
      <c r="Q16" s="176"/>
      <c r="R16" s="208"/>
    </row>
    <row r="17" spans="1:18" ht="13.5" customHeight="1">
      <c r="A17" s="178" t="s">
        <v>27</v>
      </c>
      <c r="B17" s="179">
        <v>16</v>
      </c>
      <c r="C17" s="180"/>
      <c r="D17" s="180"/>
      <c r="E17" s="181">
        <f>D17-C17</f>
        <v>0</v>
      </c>
      <c r="F17" s="180"/>
      <c r="G17" s="180"/>
      <c r="H17" s="181">
        <f>G17-F17</f>
        <v>0</v>
      </c>
      <c r="I17" s="181">
        <f>SUM(H17,E17)</f>
        <v>0</v>
      </c>
      <c r="J17" s="182">
        <v>0</v>
      </c>
      <c r="K17" s="183">
        <f>I17-I2*24</f>
        <v>-7</v>
      </c>
      <c r="L17" s="183">
        <f>K17+K16+K15+K14+K13</f>
        <v>-35</v>
      </c>
      <c r="M17" s="184" t="str">
        <f>IF(L17&lt;K2,"0,00",IF(L17&lt;L2,L17*M3*24,IF(L17&gt;L2,L2*M3*24)))</f>
        <v>0,00</v>
      </c>
      <c r="N17" s="184">
        <f>IF(L17&gt;L2,(L17-L2)*N3*24,IF(L17&lt;L2,0))</f>
        <v>0</v>
      </c>
      <c r="O17" s="185">
        <f>M17+N17</f>
        <v>0</v>
      </c>
      <c r="P17" s="183" t="str">
        <f>IF(L17&lt;K2,"00",IF(L17&lt;L2,L17*P2*24,IF(L17&gt;L2,L2*24*P2*24)))</f>
        <v>00</v>
      </c>
      <c r="Q17" s="183">
        <f>IF(L17&gt;L2,(L17-L2)*Q2*24,IF(L17&lt;L2,0))</f>
        <v>0</v>
      </c>
      <c r="R17" s="186">
        <f>P17+Q17*24</f>
        <v>0</v>
      </c>
    </row>
    <row r="18" spans="1:18" ht="9" customHeight="1">
      <c r="A18" s="209"/>
      <c r="B18" s="194"/>
      <c r="C18" s="189"/>
      <c r="D18" s="190"/>
      <c r="E18" s="210"/>
      <c r="F18" s="190"/>
      <c r="G18" s="190"/>
      <c r="H18" s="191"/>
      <c r="I18" s="191"/>
      <c r="J18" s="193"/>
      <c r="K18" s="194"/>
      <c r="L18" s="194"/>
      <c r="M18" s="195"/>
      <c r="N18" s="195"/>
      <c r="O18" s="195"/>
      <c r="P18" s="196"/>
      <c r="Q18" s="197"/>
      <c r="R18" s="198"/>
    </row>
    <row r="19" spans="1:18" ht="13.5" customHeight="1">
      <c r="A19" s="199" t="s">
        <v>28</v>
      </c>
      <c r="B19" s="200">
        <v>19</v>
      </c>
      <c r="C19" s="201"/>
      <c r="D19" s="201"/>
      <c r="E19" s="202">
        <f>D19-C19</f>
        <v>0</v>
      </c>
      <c r="F19" s="201"/>
      <c r="G19" s="201"/>
      <c r="H19" s="202">
        <f>G19-F19</f>
        <v>0</v>
      </c>
      <c r="I19" s="202">
        <f>SUM(H19,E19)</f>
        <v>0</v>
      </c>
      <c r="J19" s="203"/>
      <c r="K19" s="204">
        <f>I19-I2*24</f>
        <v>-7</v>
      </c>
      <c r="L19" s="204"/>
      <c r="M19" s="205"/>
      <c r="N19" s="205"/>
      <c r="O19" s="205"/>
      <c r="P19" s="206"/>
      <c r="Q19" s="206"/>
      <c r="R19" s="207"/>
    </row>
    <row r="20" spans="1:18" ht="12.75" customHeight="1">
      <c r="A20" s="168" t="s">
        <v>24</v>
      </c>
      <c r="B20" s="169">
        <v>20</v>
      </c>
      <c r="C20" s="162"/>
      <c r="D20" s="162"/>
      <c r="E20" s="163">
        <f>D20-C20</f>
        <v>0</v>
      </c>
      <c r="F20" s="162"/>
      <c r="G20" s="162"/>
      <c r="H20" s="163">
        <f>G20-F20</f>
        <v>0</v>
      </c>
      <c r="I20" s="163">
        <f>SUM(H20,E20)</f>
        <v>0</v>
      </c>
      <c r="J20" s="164"/>
      <c r="K20" s="170">
        <f>I20-I2*24</f>
        <v>-7</v>
      </c>
      <c r="L20" s="170"/>
      <c r="M20" s="166"/>
      <c r="N20" s="166"/>
      <c r="O20" s="166"/>
      <c r="P20" s="176"/>
      <c r="Q20" s="176"/>
      <c r="R20" s="208"/>
    </row>
    <row r="21" spans="1:18" ht="12.75" customHeight="1">
      <c r="A21" s="168" t="s">
        <v>25</v>
      </c>
      <c r="B21" s="169">
        <v>21</v>
      </c>
      <c r="C21" s="162"/>
      <c r="D21" s="162"/>
      <c r="E21" s="163">
        <f>D21-C21</f>
        <v>0</v>
      </c>
      <c r="F21" s="162"/>
      <c r="G21" s="162"/>
      <c r="H21" s="163">
        <f>G21-F21</f>
        <v>0</v>
      </c>
      <c r="I21" s="163">
        <f>SUM(H21,E21)</f>
        <v>0</v>
      </c>
      <c r="J21" s="164"/>
      <c r="K21" s="170">
        <f>I21-I2*24</f>
        <v>-7</v>
      </c>
      <c r="L21" s="170"/>
      <c r="M21" s="166"/>
      <c r="N21" s="166"/>
      <c r="O21" s="166"/>
      <c r="P21" s="176"/>
      <c r="Q21" s="176"/>
      <c r="R21" s="208"/>
    </row>
    <row r="22" spans="1:18" ht="12.75" customHeight="1">
      <c r="A22" s="168" t="s">
        <v>26</v>
      </c>
      <c r="B22" s="169">
        <v>22</v>
      </c>
      <c r="C22" s="162"/>
      <c r="D22" s="162"/>
      <c r="E22" s="163">
        <f>D22-C22</f>
        <v>0</v>
      </c>
      <c r="F22" s="162"/>
      <c r="G22" s="162"/>
      <c r="H22" s="163">
        <f>G22-F22</f>
        <v>0</v>
      </c>
      <c r="I22" s="163">
        <f>SUM(H22,E22)</f>
        <v>0</v>
      </c>
      <c r="J22" s="164"/>
      <c r="K22" s="170">
        <f>I22-I2*24</f>
        <v>-7</v>
      </c>
      <c r="L22" s="170"/>
      <c r="M22" s="166"/>
      <c r="N22" s="166"/>
      <c r="O22" s="166"/>
      <c r="P22" s="176"/>
      <c r="Q22" s="176"/>
      <c r="R22" s="208"/>
    </row>
    <row r="23" spans="1:18" ht="13.5" customHeight="1">
      <c r="A23" s="178" t="s">
        <v>27</v>
      </c>
      <c r="B23" s="179">
        <v>23</v>
      </c>
      <c r="C23" s="180"/>
      <c r="D23" s="180"/>
      <c r="E23" s="181">
        <f>D23-C23</f>
        <v>0</v>
      </c>
      <c r="F23" s="180"/>
      <c r="G23" s="180"/>
      <c r="H23" s="181">
        <f>G23-F23</f>
        <v>0</v>
      </c>
      <c r="I23" s="181">
        <f>SUM(H23,E23)</f>
        <v>0</v>
      </c>
      <c r="J23" s="182">
        <v>0</v>
      </c>
      <c r="K23" s="183">
        <f>I23-I2*24</f>
        <v>-7</v>
      </c>
      <c r="L23" s="183">
        <f>K19+K20+K21+K22+K23</f>
        <v>-35</v>
      </c>
      <c r="M23" s="184" t="str">
        <f>IF(L23&lt;K2,"0,00",IF(L23&lt;L2,L23*M3*24,IF(L23&gt;L2,L2*M3*24)))</f>
        <v>0,00</v>
      </c>
      <c r="N23" s="184">
        <f>IF(L23&gt;L2,(L23-L2)*N3*24,IF(L23&lt;L2,0))</f>
        <v>0</v>
      </c>
      <c r="O23" s="185">
        <f>M23+N23</f>
        <v>0</v>
      </c>
      <c r="P23" s="183" t="str">
        <f>IF(L23&lt;K2,"00",IF(L23&lt;L2,L23*P2*24,IF(L23&gt;L2,L2*24*P2*24)))</f>
        <v>00</v>
      </c>
      <c r="Q23" s="183">
        <f>IF(L23&gt;L2,(L23-L2)*Q2*24,IF(L23&lt;L2,0))</f>
        <v>0</v>
      </c>
      <c r="R23" s="186">
        <f>P23+Q23</f>
        <v>0</v>
      </c>
    </row>
    <row r="24" spans="1:18" ht="9" customHeight="1">
      <c r="A24" s="209"/>
      <c r="B24" s="194"/>
      <c r="C24" s="189"/>
      <c r="D24" s="190"/>
      <c r="E24" s="210"/>
      <c r="F24" s="190"/>
      <c r="G24" s="190"/>
      <c r="H24" s="191"/>
      <c r="I24" s="191"/>
      <c r="J24" s="193"/>
      <c r="K24" s="194"/>
      <c r="L24" s="194"/>
      <c r="M24" s="195"/>
      <c r="N24" s="195"/>
      <c r="O24" s="195"/>
      <c r="P24" s="196"/>
      <c r="Q24" s="197"/>
      <c r="R24" s="198"/>
    </row>
    <row r="25" spans="1:18" ht="13.5" customHeight="1">
      <c r="A25" s="199" t="s">
        <v>28</v>
      </c>
      <c r="B25" s="200">
        <v>26</v>
      </c>
      <c r="C25" s="201"/>
      <c r="D25" s="201"/>
      <c r="E25" s="202">
        <f>D25-C25</f>
        <v>0</v>
      </c>
      <c r="F25" s="201"/>
      <c r="G25" s="201"/>
      <c r="H25" s="202">
        <f>G25-F25</f>
        <v>0</v>
      </c>
      <c r="I25" s="202">
        <f>SUM(H25,E25)</f>
        <v>0</v>
      </c>
      <c r="J25" s="203"/>
      <c r="K25" s="204">
        <f>I25-I2*24</f>
        <v>-7</v>
      </c>
      <c r="L25" s="204"/>
      <c r="M25" s="205"/>
      <c r="N25" s="205"/>
      <c r="O25" s="205"/>
      <c r="P25" s="206"/>
      <c r="Q25" s="206"/>
      <c r="R25" s="207"/>
    </row>
    <row r="26" spans="1:18" ht="12.75" customHeight="1">
      <c r="A26" s="168" t="s">
        <v>24</v>
      </c>
      <c r="B26" s="169">
        <v>27</v>
      </c>
      <c r="C26" s="162"/>
      <c r="D26" s="162"/>
      <c r="E26" s="163">
        <f>D26-C26</f>
        <v>0</v>
      </c>
      <c r="F26" s="162"/>
      <c r="G26" s="162"/>
      <c r="H26" s="163">
        <f>G26-F26</f>
        <v>0</v>
      </c>
      <c r="I26" s="163">
        <f>SUM(H26,E26)</f>
        <v>0</v>
      </c>
      <c r="J26" s="164"/>
      <c r="K26" s="170">
        <f>I26-I2*24</f>
        <v>-7</v>
      </c>
      <c r="L26" s="170"/>
      <c r="M26" s="166"/>
      <c r="N26" s="166"/>
      <c r="O26" s="166"/>
      <c r="P26" s="176"/>
      <c r="Q26" s="176"/>
      <c r="R26" s="208"/>
    </row>
    <row r="27" spans="1:18" ht="12.75" customHeight="1">
      <c r="A27" s="168" t="s">
        <v>25</v>
      </c>
      <c r="B27" s="169">
        <v>28</v>
      </c>
      <c r="C27" s="162"/>
      <c r="D27" s="162"/>
      <c r="E27" s="163">
        <f aca="true" t="shared" si="0" ref="E27:E29">D27-C27</f>
        <v>0</v>
      </c>
      <c r="F27" s="162"/>
      <c r="G27" s="162"/>
      <c r="H27" s="163">
        <f aca="true" t="shared" si="1" ref="H27:H29">G27-F27</f>
        <v>0</v>
      </c>
      <c r="I27" s="163">
        <f aca="true" t="shared" si="2" ref="I27:I29">SUM(H27,E27)</f>
        <v>0</v>
      </c>
      <c r="J27" s="164"/>
      <c r="K27" s="170">
        <f>I27-I2*24</f>
        <v>-7</v>
      </c>
      <c r="L27" s="170"/>
      <c r="M27" s="166"/>
      <c r="N27" s="166"/>
      <c r="O27" s="166"/>
      <c r="P27" s="176"/>
      <c r="Q27" s="176"/>
      <c r="R27" s="208"/>
    </row>
    <row r="28" spans="1:18" ht="12.75" customHeight="1">
      <c r="A28" s="168" t="s">
        <v>26</v>
      </c>
      <c r="B28" s="169">
        <v>29</v>
      </c>
      <c r="C28" s="162"/>
      <c r="D28" s="162"/>
      <c r="E28" s="163">
        <f t="shared" si="0"/>
        <v>0</v>
      </c>
      <c r="F28" s="162"/>
      <c r="G28" s="162"/>
      <c r="H28" s="163">
        <f t="shared" si="1"/>
        <v>0</v>
      </c>
      <c r="I28" s="163">
        <f t="shared" si="2"/>
        <v>0</v>
      </c>
      <c r="J28" s="164"/>
      <c r="K28" s="170">
        <f>I28-I2*24</f>
        <v>-7</v>
      </c>
      <c r="L28" s="170"/>
      <c r="M28" s="166"/>
      <c r="N28" s="166"/>
      <c r="O28" s="166"/>
      <c r="P28" s="176"/>
      <c r="Q28" s="176"/>
      <c r="R28" s="208"/>
    </row>
    <row r="29" spans="1:18" ht="13.5" customHeight="1">
      <c r="A29" s="178" t="s">
        <v>27</v>
      </c>
      <c r="B29" s="179">
        <v>30</v>
      </c>
      <c r="C29" s="180"/>
      <c r="D29" s="180"/>
      <c r="E29" s="181">
        <f t="shared" si="0"/>
        <v>0</v>
      </c>
      <c r="F29" s="180"/>
      <c r="G29" s="180"/>
      <c r="H29" s="181">
        <f t="shared" si="1"/>
        <v>0</v>
      </c>
      <c r="I29" s="181">
        <f t="shared" si="2"/>
        <v>0</v>
      </c>
      <c r="J29" s="182">
        <v>0</v>
      </c>
      <c r="K29" s="183">
        <f>I29-I2*24</f>
        <v>-7</v>
      </c>
      <c r="L29" s="183">
        <f>K29+K28+K27+K26+K25</f>
        <v>-35</v>
      </c>
      <c r="M29" s="184" t="str">
        <f>IF(L29&lt;K2,"0,00",IF(L29&lt;L2,L29*M3*24,IF(L29&gt;L2,L2*M3*24)))</f>
        <v>0,00</v>
      </c>
      <c r="N29" s="184">
        <f>IF(L29&gt;L2,(L29-L2)*N3*24,IF(L29&lt;L2,0))</f>
        <v>0</v>
      </c>
      <c r="O29" s="185">
        <f>M29+N29</f>
        <v>0</v>
      </c>
      <c r="P29" s="183" t="str">
        <f>IF(L29&lt;K2,"00",IF(L29&lt;L2,L29*P2*24,IF(L29&gt;L2,L2*24*P2*24)))</f>
        <v>00</v>
      </c>
      <c r="Q29" s="183">
        <f>IF(L29&gt;L2,(L29-L2)*Q2*24,IF(L29&lt;L2,0))</f>
        <v>0</v>
      </c>
      <c r="R29" s="186">
        <f>P29+Q29</f>
        <v>0</v>
      </c>
    </row>
    <row r="30" spans="1:18" ht="16.5" customHeight="1">
      <c r="A30" s="211" t="s">
        <v>31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3"/>
      <c r="L30" s="148">
        <f>SUMIF(L5:L29,"&lt;00:00")</f>
        <v>-154</v>
      </c>
      <c r="M30" s="149">
        <f>M29+M23+M17+M11+M5</f>
        <v>0</v>
      </c>
      <c r="N30" s="149">
        <f>N29+N23+N17+N11+N5</f>
        <v>0</v>
      </c>
      <c r="O30" s="149">
        <f>O29+O23+O17+O11+O5</f>
        <v>0</v>
      </c>
      <c r="P30" s="148">
        <f>P5+P11+P17+P23+P29</f>
        <v>0</v>
      </c>
      <c r="Q30" s="148">
        <f>Q5+Q11+Q17+Q23+Q29</f>
        <v>0</v>
      </c>
      <c r="R30" s="214">
        <f>R29+R23+R17+R11+R5</f>
        <v>0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215" customWidth="1"/>
    <col min="2" max="2" width="3.59765625" style="215" customWidth="1"/>
    <col min="3" max="3" width="5.3984375" style="215" customWidth="1"/>
    <col min="4" max="4" width="5.296875" style="215" customWidth="1"/>
    <col min="5" max="5" width="5.69921875" style="215" customWidth="1"/>
    <col min="6" max="6" width="5.3984375" style="215" customWidth="1"/>
    <col min="7" max="7" width="5.19921875" style="215" customWidth="1"/>
    <col min="8" max="8" width="5.59765625" style="215" customWidth="1"/>
    <col min="9" max="9" width="5.8984375" style="215" customWidth="1"/>
    <col min="10" max="10" width="6.8984375" style="215" customWidth="1"/>
    <col min="11" max="11" width="6" style="215" customWidth="1"/>
    <col min="12" max="12" width="6.8984375" style="215" customWidth="1"/>
    <col min="13" max="15" width="9.3984375" style="215" customWidth="1"/>
    <col min="16" max="16" width="9.19921875" style="215" customWidth="1"/>
    <col min="17" max="17" width="9.59765625" style="215" customWidth="1"/>
    <col min="18" max="18" width="9.296875" style="215" customWidth="1"/>
    <col min="19" max="256" width="10.296875" style="215" customWidth="1"/>
  </cols>
  <sheetData>
    <row r="1" spans="1:18" ht="12.75" customHeight="1">
      <c r="A1" s="152">
        <v>38929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 t="s">
        <v>32</v>
      </c>
      <c r="N1" s="157"/>
      <c r="O1" s="154" t="s">
        <v>23</v>
      </c>
      <c r="P1" s="156" t="s">
        <v>33</v>
      </c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3.5" customHeight="1">
      <c r="A3" s="178"/>
      <c r="B3" s="179"/>
      <c r="C3" s="180"/>
      <c r="D3" s="180"/>
      <c r="E3" s="181"/>
      <c r="F3" s="180"/>
      <c r="G3" s="180"/>
      <c r="H3" s="181"/>
      <c r="I3" s="181"/>
      <c r="J3" s="182"/>
      <c r="K3" s="183"/>
      <c r="L3" s="183"/>
      <c r="M3" s="171">
        <f>'A LIRE - Tableau 1'!G5</f>
        <v>12.5</v>
      </c>
      <c r="N3" s="216">
        <f>'A LIRE - Tableau 1'!G7</f>
        <v>15</v>
      </c>
      <c r="O3" s="217"/>
      <c r="P3" s="218"/>
      <c r="Q3" s="219"/>
      <c r="R3" s="220"/>
    </row>
    <row r="4" spans="1:18" ht="9" customHeight="1">
      <c r="A4" s="187"/>
      <c r="B4" s="188"/>
      <c r="C4" s="189"/>
      <c r="D4" s="190"/>
      <c r="E4" s="191"/>
      <c r="F4" s="192"/>
      <c r="G4" s="192"/>
      <c r="H4" s="191"/>
      <c r="I4" s="191"/>
      <c r="J4" s="193"/>
      <c r="K4" s="194"/>
      <c r="L4" s="194"/>
      <c r="M4" s="221"/>
      <c r="N4" s="195"/>
      <c r="O4" s="195"/>
      <c r="P4" s="196"/>
      <c r="Q4" s="197"/>
      <c r="R4" s="198"/>
    </row>
    <row r="5" spans="1:18" ht="13.5" customHeight="1">
      <c r="A5" s="199" t="s">
        <v>28</v>
      </c>
      <c r="B5" s="200">
        <v>2</v>
      </c>
      <c r="C5" s="201"/>
      <c r="D5" s="201"/>
      <c r="E5" s="202">
        <f>D5-C5</f>
        <v>0</v>
      </c>
      <c r="F5" s="201"/>
      <c r="G5" s="201"/>
      <c r="H5" s="202">
        <f>G5-F5</f>
        <v>0</v>
      </c>
      <c r="I5" s="202">
        <f>SUM(H5,E5)</f>
        <v>0</v>
      </c>
      <c r="J5" s="203"/>
      <c r="K5" s="204">
        <f>I5-I2*24</f>
        <v>-7</v>
      </c>
      <c r="L5" s="204"/>
      <c r="M5" s="205"/>
      <c r="N5" s="205"/>
      <c r="O5" s="205"/>
      <c r="P5" s="206"/>
      <c r="Q5" s="206"/>
      <c r="R5" s="207"/>
    </row>
    <row r="6" spans="1:18" ht="12.75" customHeight="1">
      <c r="A6" s="168" t="s">
        <v>24</v>
      </c>
      <c r="B6" s="169">
        <v>3</v>
      </c>
      <c r="C6" s="162"/>
      <c r="D6" s="162"/>
      <c r="E6" s="163">
        <f>D6-C6</f>
        <v>0</v>
      </c>
      <c r="F6" s="162"/>
      <c r="G6" s="162"/>
      <c r="H6" s="163">
        <f>G6-F6</f>
        <v>0</v>
      </c>
      <c r="I6" s="163">
        <f>SUM(H6,E6)</f>
        <v>0</v>
      </c>
      <c r="J6" s="164"/>
      <c r="K6" s="170">
        <f>I6-I2*24</f>
        <v>-7</v>
      </c>
      <c r="L6" s="170"/>
      <c r="M6" s="166"/>
      <c r="N6" s="166"/>
      <c r="O6" s="166"/>
      <c r="P6" s="176"/>
      <c r="Q6" s="176"/>
      <c r="R6" s="208"/>
    </row>
    <row r="7" spans="1:18" ht="12.75" customHeight="1">
      <c r="A7" s="168" t="s">
        <v>25</v>
      </c>
      <c r="B7" s="169">
        <v>4</v>
      </c>
      <c r="C7" s="162"/>
      <c r="D7" s="162"/>
      <c r="E7" s="163">
        <f>D7-C7</f>
        <v>0</v>
      </c>
      <c r="F7" s="162"/>
      <c r="G7" s="162"/>
      <c r="H7" s="163">
        <f>G7-F7</f>
        <v>0</v>
      </c>
      <c r="I7" s="163">
        <f>SUM(H7,E7)</f>
        <v>0</v>
      </c>
      <c r="J7" s="164"/>
      <c r="K7" s="170">
        <f>I7-I2*24</f>
        <v>-7</v>
      </c>
      <c r="L7" s="170"/>
      <c r="M7" s="166"/>
      <c r="N7" s="166"/>
      <c r="O7" s="166"/>
      <c r="P7" s="176"/>
      <c r="Q7" s="176"/>
      <c r="R7" s="208"/>
    </row>
    <row r="8" spans="1:18" ht="12.75" customHeight="1">
      <c r="A8" s="168" t="s">
        <v>26</v>
      </c>
      <c r="B8" s="169">
        <v>5</v>
      </c>
      <c r="C8" s="162"/>
      <c r="D8" s="162"/>
      <c r="E8" s="163">
        <f>D8-C8</f>
        <v>0</v>
      </c>
      <c r="F8" s="162"/>
      <c r="G8" s="162"/>
      <c r="H8" s="163">
        <f>G8-F8</f>
        <v>0</v>
      </c>
      <c r="I8" s="163">
        <f>SUM(H8,E8)</f>
        <v>0</v>
      </c>
      <c r="J8" s="164"/>
      <c r="K8" s="170">
        <f>I8-I2*24</f>
        <v>-7</v>
      </c>
      <c r="L8" s="170"/>
      <c r="M8" s="166"/>
      <c r="N8" s="166"/>
      <c r="O8" s="166"/>
      <c r="P8" s="176"/>
      <c r="Q8" s="176"/>
      <c r="R8" s="208"/>
    </row>
    <row r="9" spans="1:18" ht="13.5" customHeight="1">
      <c r="A9" s="178" t="s">
        <v>27</v>
      </c>
      <c r="B9" s="179">
        <v>6</v>
      </c>
      <c r="C9" s="180"/>
      <c r="D9" s="180"/>
      <c r="E9" s="181">
        <f>D9-C9</f>
        <v>0</v>
      </c>
      <c r="F9" s="180"/>
      <c r="G9" s="180"/>
      <c r="H9" s="181">
        <f>G9-F9</f>
        <v>0</v>
      </c>
      <c r="I9" s="181">
        <f>SUM(H9,E9)</f>
        <v>0</v>
      </c>
      <c r="J9" s="182">
        <v>0</v>
      </c>
      <c r="K9" s="183">
        <f>I9-I2*24</f>
        <v>-7</v>
      </c>
      <c r="L9" s="183">
        <f>K9+K8+K7+K6+K5</f>
        <v>-35</v>
      </c>
      <c r="M9" s="184" t="str">
        <f>IF(L9&lt;K2,"0,00",IF(L9&lt;L2,L9*M3*24,IF(L9&gt;L2,L2*M3*24)))</f>
        <v>0,00</v>
      </c>
      <c r="N9" s="184">
        <f>IF(L9&gt;L2,(L9-L2)*N3*24,IF(L9&lt;L2,0))</f>
        <v>0</v>
      </c>
      <c r="O9" s="185">
        <f>M9+N9</f>
        <v>0</v>
      </c>
      <c r="P9" s="183" t="str">
        <f>IF(L9&lt;K2,"00",IF(L9&lt;L2,L9*P2*24,IF(L9&gt;L2,L2*24*P2*24)))</f>
        <v>00</v>
      </c>
      <c r="Q9" s="183">
        <f>IF(L9&gt;L2,(L9-L2)*Q2*24,IF(L9&lt;L2,0))</f>
        <v>0</v>
      </c>
      <c r="R9" s="186">
        <f>P9+Q9</f>
        <v>0</v>
      </c>
    </row>
    <row r="10" spans="1:18" ht="9" customHeight="1">
      <c r="A10" s="209"/>
      <c r="B10" s="188"/>
      <c r="C10" s="189"/>
      <c r="D10" s="190"/>
      <c r="E10" s="210"/>
      <c r="F10" s="190"/>
      <c r="G10" s="190"/>
      <c r="H10" s="191"/>
      <c r="I10" s="191"/>
      <c r="J10" s="193"/>
      <c r="K10" s="194"/>
      <c r="L10" s="194"/>
      <c r="M10" s="195"/>
      <c r="N10" s="195"/>
      <c r="O10" s="195"/>
      <c r="P10" s="196"/>
      <c r="Q10" s="197"/>
      <c r="R10" s="198"/>
    </row>
    <row r="11" spans="1:18" ht="13.5" customHeight="1">
      <c r="A11" s="199" t="s">
        <v>28</v>
      </c>
      <c r="B11" s="200">
        <v>9</v>
      </c>
      <c r="C11" s="201"/>
      <c r="D11" s="201"/>
      <c r="E11" s="202">
        <f>D11-C11</f>
        <v>0</v>
      </c>
      <c r="F11" s="201"/>
      <c r="G11" s="201"/>
      <c r="H11" s="202">
        <f>G11-F11</f>
        <v>0</v>
      </c>
      <c r="I11" s="202">
        <f>SUM(H11,E11)</f>
        <v>0</v>
      </c>
      <c r="J11" s="203"/>
      <c r="K11" s="204">
        <f>I11-I2*24</f>
        <v>-7</v>
      </c>
      <c r="L11" s="204"/>
      <c r="M11" s="205"/>
      <c r="N11" s="205"/>
      <c r="O11" s="205"/>
      <c r="P11" s="206"/>
      <c r="Q11" s="206"/>
      <c r="R11" s="207"/>
    </row>
    <row r="12" spans="1:18" ht="12.75" customHeight="1">
      <c r="A12" s="168" t="s">
        <v>24</v>
      </c>
      <c r="B12" s="169">
        <v>10</v>
      </c>
      <c r="C12" s="162"/>
      <c r="D12" s="162"/>
      <c r="E12" s="163">
        <f>D12-C12</f>
        <v>0</v>
      </c>
      <c r="F12" s="162"/>
      <c r="G12" s="162"/>
      <c r="H12" s="163">
        <f>G12-F12</f>
        <v>0</v>
      </c>
      <c r="I12" s="163">
        <f>SUM(H12,E12)</f>
        <v>0</v>
      </c>
      <c r="J12" s="164"/>
      <c r="K12" s="170">
        <f>I12-I2*24</f>
        <v>-7</v>
      </c>
      <c r="L12" s="170"/>
      <c r="M12" s="176"/>
      <c r="N12" s="166"/>
      <c r="O12" s="166"/>
      <c r="P12" s="176"/>
      <c r="Q12" s="176"/>
      <c r="R12" s="208"/>
    </row>
    <row r="13" spans="1:18" ht="12.75" customHeight="1">
      <c r="A13" s="168" t="s">
        <v>25</v>
      </c>
      <c r="B13" s="169">
        <v>11</v>
      </c>
      <c r="C13" s="162"/>
      <c r="D13" s="162"/>
      <c r="E13" s="163">
        <f>D13-C13</f>
        <v>0</v>
      </c>
      <c r="F13" s="162"/>
      <c r="G13" s="162"/>
      <c r="H13" s="163">
        <f>G13-F13</f>
        <v>0</v>
      </c>
      <c r="I13" s="163">
        <f>SUM(H13,E13)</f>
        <v>0</v>
      </c>
      <c r="J13" s="164"/>
      <c r="K13" s="170">
        <f>I13-I2*24</f>
        <v>-7</v>
      </c>
      <c r="L13" s="170"/>
      <c r="M13" s="166"/>
      <c r="N13" s="166"/>
      <c r="O13" s="166"/>
      <c r="P13" s="176"/>
      <c r="Q13" s="176"/>
      <c r="R13" s="208"/>
    </row>
    <row r="14" spans="1:18" ht="12.75" customHeight="1">
      <c r="A14" s="168" t="s">
        <v>26</v>
      </c>
      <c r="B14" s="169">
        <v>12</v>
      </c>
      <c r="C14" s="162"/>
      <c r="D14" s="162"/>
      <c r="E14" s="163">
        <f>D14-C14</f>
        <v>0</v>
      </c>
      <c r="F14" s="162"/>
      <c r="G14" s="162"/>
      <c r="H14" s="163">
        <f>G14-F14</f>
        <v>0</v>
      </c>
      <c r="I14" s="163">
        <f>SUM(H14,E14)</f>
        <v>0</v>
      </c>
      <c r="J14" s="164"/>
      <c r="K14" s="170">
        <f>I14-I2*24</f>
        <v>-7</v>
      </c>
      <c r="L14" s="170"/>
      <c r="M14" s="166"/>
      <c r="N14" s="166"/>
      <c r="O14" s="166"/>
      <c r="P14" s="176"/>
      <c r="Q14" s="176"/>
      <c r="R14" s="208"/>
    </row>
    <row r="15" spans="1:18" ht="13.5" customHeight="1">
      <c r="A15" s="178" t="s">
        <v>27</v>
      </c>
      <c r="B15" s="179">
        <v>13</v>
      </c>
      <c r="C15" s="180"/>
      <c r="D15" s="180"/>
      <c r="E15" s="181">
        <f>D15-C15</f>
        <v>0</v>
      </c>
      <c r="F15" s="180"/>
      <c r="G15" s="180"/>
      <c r="H15" s="181">
        <f>G15-F15</f>
        <v>0</v>
      </c>
      <c r="I15" s="181">
        <f>SUM(H15,E15)</f>
        <v>0</v>
      </c>
      <c r="J15" s="182">
        <v>0</v>
      </c>
      <c r="K15" s="183">
        <f>I15-I2*24</f>
        <v>-7</v>
      </c>
      <c r="L15" s="183">
        <f>K15+K14+K13+K12+K11</f>
        <v>-35</v>
      </c>
      <c r="M15" s="184" t="str">
        <f>IF(L15&lt;K2,"0,00",IF(L15&lt;L2,L15*M3*24,IF(L15&gt;L2,L2*M3*24)))</f>
        <v>0,00</v>
      </c>
      <c r="N15" s="184">
        <f>IF(L15&gt;L2,(L15-L2)*N3*24,IF(L15&lt;L2,0))</f>
        <v>0</v>
      </c>
      <c r="O15" s="185">
        <f>M15+N15</f>
        <v>0</v>
      </c>
      <c r="P15" s="183" t="str">
        <f>IF(L15&lt;K2,"00",IF(L15&lt;L2,L15*P2*24,IF(L15&gt;L2,L2*24*P2*24)))</f>
        <v>00</v>
      </c>
      <c r="Q15" s="183">
        <f>IF(L15&gt;L2,(L15-L2)*Q2*24,IF(L15&lt;L2,0))</f>
        <v>0</v>
      </c>
      <c r="R15" s="186">
        <f>P15+Q15*24</f>
        <v>0</v>
      </c>
    </row>
    <row r="16" spans="1:18" ht="9" customHeight="1">
      <c r="A16" s="209"/>
      <c r="B16" s="194"/>
      <c r="C16" s="189"/>
      <c r="D16" s="190"/>
      <c r="E16" s="210"/>
      <c r="F16" s="190"/>
      <c r="G16" s="190"/>
      <c r="H16" s="191"/>
      <c r="I16" s="191"/>
      <c r="J16" s="193"/>
      <c r="K16" s="194"/>
      <c r="L16" s="194"/>
      <c r="M16" s="195"/>
      <c r="N16" s="195"/>
      <c r="O16" s="195"/>
      <c r="P16" s="196"/>
      <c r="Q16" s="197"/>
      <c r="R16" s="198"/>
    </row>
    <row r="17" spans="1:18" ht="13.5" customHeight="1">
      <c r="A17" s="199" t="s">
        <v>28</v>
      </c>
      <c r="B17" s="200">
        <v>16</v>
      </c>
      <c r="C17" s="201"/>
      <c r="D17" s="201"/>
      <c r="E17" s="202">
        <f>D17-C17</f>
        <v>0</v>
      </c>
      <c r="F17" s="201"/>
      <c r="G17" s="201"/>
      <c r="H17" s="202">
        <f>G17-F17</f>
        <v>0</v>
      </c>
      <c r="I17" s="202">
        <f>SUM(H17,E17)</f>
        <v>0</v>
      </c>
      <c r="J17" s="203"/>
      <c r="K17" s="204">
        <f>I17-I2*24</f>
        <v>-7</v>
      </c>
      <c r="L17" s="204"/>
      <c r="M17" s="205"/>
      <c r="N17" s="205"/>
      <c r="O17" s="205"/>
      <c r="P17" s="206"/>
      <c r="Q17" s="206"/>
      <c r="R17" s="207"/>
    </row>
    <row r="18" spans="1:18" ht="12.75" customHeight="1">
      <c r="A18" s="168" t="s">
        <v>24</v>
      </c>
      <c r="B18" s="169">
        <v>17</v>
      </c>
      <c r="C18" s="162"/>
      <c r="D18" s="162"/>
      <c r="E18" s="163">
        <f>D18-C18</f>
        <v>0</v>
      </c>
      <c r="F18" s="162"/>
      <c r="G18" s="162"/>
      <c r="H18" s="163">
        <f>G18-F18</f>
        <v>0</v>
      </c>
      <c r="I18" s="163">
        <f>SUM(H18,E18)</f>
        <v>0</v>
      </c>
      <c r="J18" s="164"/>
      <c r="K18" s="170">
        <f>I18-I2*24</f>
        <v>-7</v>
      </c>
      <c r="L18" s="170"/>
      <c r="M18" s="166"/>
      <c r="N18" s="166"/>
      <c r="O18" s="166"/>
      <c r="P18" s="176"/>
      <c r="Q18" s="176"/>
      <c r="R18" s="208"/>
    </row>
    <row r="19" spans="1:18" ht="12.75" customHeight="1">
      <c r="A19" s="168" t="s">
        <v>25</v>
      </c>
      <c r="B19" s="169">
        <v>18</v>
      </c>
      <c r="C19" s="162"/>
      <c r="D19" s="162"/>
      <c r="E19" s="163">
        <f>D19-C19</f>
        <v>0</v>
      </c>
      <c r="F19" s="162"/>
      <c r="G19" s="162"/>
      <c r="H19" s="163">
        <f>G19-F19</f>
        <v>0</v>
      </c>
      <c r="I19" s="163">
        <f>SUM(H19,E19)</f>
        <v>0</v>
      </c>
      <c r="J19" s="164"/>
      <c r="K19" s="170">
        <f>I19-I2*24</f>
        <v>-7</v>
      </c>
      <c r="L19" s="170"/>
      <c r="M19" s="166"/>
      <c r="N19" s="166"/>
      <c r="O19" s="166"/>
      <c r="P19" s="176"/>
      <c r="Q19" s="176"/>
      <c r="R19" s="208"/>
    </row>
    <row r="20" spans="1:18" ht="12.75" customHeight="1">
      <c r="A20" s="168" t="s">
        <v>26</v>
      </c>
      <c r="B20" s="169">
        <v>19</v>
      </c>
      <c r="C20" s="162"/>
      <c r="D20" s="162"/>
      <c r="E20" s="163">
        <f>D20-C20</f>
        <v>0</v>
      </c>
      <c r="F20" s="162"/>
      <c r="G20" s="162"/>
      <c r="H20" s="163">
        <f>G20-F20</f>
        <v>0</v>
      </c>
      <c r="I20" s="163">
        <f>SUM(H20,E20)</f>
        <v>0</v>
      </c>
      <c r="J20" s="164"/>
      <c r="K20" s="170">
        <f>I20-I2*24</f>
        <v>-7</v>
      </c>
      <c r="L20" s="170"/>
      <c r="M20" s="166"/>
      <c r="N20" s="166"/>
      <c r="O20" s="166"/>
      <c r="P20" s="176"/>
      <c r="Q20" s="176"/>
      <c r="R20" s="208"/>
    </row>
    <row r="21" spans="1:18" ht="13.5" customHeight="1">
      <c r="A21" s="178" t="s">
        <v>27</v>
      </c>
      <c r="B21" s="179">
        <v>20</v>
      </c>
      <c r="C21" s="180"/>
      <c r="D21" s="180"/>
      <c r="E21" s="181">
        <f>D21-C21</f>
        <v>0</v>
      </c>
      <c r="F21" s="180"/>
      <c r="G21" s="180"/>
      <c r="H21" s="181">
        <f>G21-F21</f>
        <v>0</v>
      </c>
      <c r="I21" s="181">
        <f>SUM(H21,E21)</f>
        <v>0</v>
      </c>
      <c r="J21" s="182">
        <v>0</v>
      </c>
      <c r="K21" s="183">
        <f>I21-I2*24</f>
        <v>-7</v>
      </c>
      <c r="L21" s="183">
        <f>K17+K18+K19+K20+K21</f>
        <v>-35</v>
      </c>
      <c r="M21" s="184" t="str">
        <f>IF(L21&lt;K2,"0,00",IF(L21&lt;L2,L21*M3*24,IF(L21&gt;L2,L2*M3*24)))</f>
        <v>0,00</v>
      </c>
      <c r="N21" s="184">
        <f>IF(L21&gt;L2,(L21-L2)*N3*24,IF(L21&lt;L2,0))</f>
        <v>0</v>
      </c>
      <c r="O21" s="185">
        <f>M21+N21</f>
        <v>0</v>
      </c>
      <c r="P21" s="183" t="str">
        <f>IF(L21&lt;K2,"00",IF(L21&lt;L2,L21*P2*24,IF(L21&gt;L2,L2*24*P2*24)))</f>
        <v>00</v>
      </c>
      <c r="Q21" s="183">
        <f>IF(L21&gt;L2,(L21-L2)*Q2*24,IF(L21&lt;L2,0))</f>
        <v>0</v>
      </c>
      <c r="R21" s="186">
        <f>P21+Q21</f>
        <v>0</v>
      </c>
    </row>
    <row r="22" spans="1:18" ht="9" customHeight="1">
      <c r="A22" s="209"/>
      <c r="B22" s="194"/>
      <c r="C22" s="189"/>
      <c r="D22" s="190"/>
      <c r="E22" s="210"/>
      <c r="F22" s="190"/>
      <c r="G22" s="190"/>
      <c r="H22" s="191"/>
      <c r="I22" s="191"/>
      <c r="J22" s="193"/>
      <c r="K22" s="194"/>
      <c r="L22" s="194"/>
      <c r="M22" s="195"/>
      <c r="N22" s="195"/>
      <c r="O22" s="195"/>
      <c r="P22" s="196"/>
      <c r="Q22" s="197"/>
      <c r="R22" s="198"/>
    </row>
    <row r="23" spans="1:18" ht="13.5" customHeight="1">
      <c r="A23" s="199" t="s">
        <v>28</v>
      </c>
      <c r="B23" s="200">
        <v>23</v>
      </c>
      <c r="C23" s="201"/>
      <c r="D23" s="201"/>
      <c r="E23" s="202">
        <f>D23-C23</f>
        <v>0</v>
      </c>
      <c r="F23" s="201"/>
      <c r="G23" s="201"/>
      <c r="H23" s="202">
        <f>G23-F23</f>
        <v>0</v>
      </c>
      <c r="I23" s="202">
        <f>SUM(H23,E23)</f>
        <v>0</v>
      </c>
      <c r="J23" s="203"/>
      <c r="K23" s="204">
        <f>I23-I2*24</f>
        <v>-7</v>
      </c>
      <c r="L23" s="204"/>
      <c r="M23" s="205"/>
      <c r="N23" s="205"/>
      <c r="O23" s="205"/>
      <c r="P23" s="206"/>
      <c r="Q23" s="206"/>
      <c r="R23" s="207"/>
    </row>
    <row r="24" spans="1:18" ht="12.75" customHeight="1">
      <c r="A24" s="168" t="s">
        <v>24</v>
      </c>
      <c r="B24" s="169">
        <v>24</v>
      </c>
      <c r="C24" s="162"/>
      <c r="D24" s="162"/>
      <c r="E24" s="163">
        <f>D24-C24</f>
        <v>0</v>
      </c>
      <c r="F24" s="162"/>
      <c r="G24" s="162"/>
      <c r="H24" s="163">
        <f>G24-F24</f>
        <v>0</v>
      </c>
      <c r="I24" s="163">
        <f>SUM(H24,E24)</f>
        <v>0</v>
      </c>
      <c r="J24" s="164"/>
      <c r="K24" s="170">
        <f>I24-I2*24</f>
        <v>-7</v>
      </c>
      <c r="L24" s="170"/>
      <c r="M24" s="166"/>
      <c r="N24" s="166"/>
      <c r="O24" s="166"/>
      <c r="P24" s="176"/>
      <c r="Q24" s="176"/>
      <c r="R24" s="208"/>
    </row>
    <row r="25" spans="1:18" ht="12.75" customHeight="1">
      <c r="A25" s="168" t="s">
        <v>25</v>
      </c>
      <c r="B25" s="169">
        <v>25</v>
      </c>
      <c r="C25" s="162"/>
      <c r="D25" s="162"/>
      <c r="E25" s="163">
        <f>D25-C25</f>
        <v>0</v>
      </c>
      <c r="F25" s="162"/>
      <c r="G25" s="162"/>
      <c r="H25" s="163">
        <f>G25-F25</f>
        <v>0</v>
      </c>
      <c r="I25" s="163">
        <f>SUM(H25,E25)</f>
        <v>0</v>
      </c>
      <c r="J25" s="164"/>
      <c r="K25" s="170">
        <f>I25-I2*24</f>
        <v>-7</v>
      </c>
      <c r="L25" s="170"/>
      <c r="M25" s="166"/>
      <c r="N25" s="166"/>
      <c r="O25" s="166"/>
      <c r="P25" s="176"/>
      <c r="Q25" s="176"/>
      <c r="R25" s="208"/>
    </row>
    <row r="26" spans="1:18" ht="12.75" customHeight="1">
      <c r="A26" s="168" t="s">
        <v>26</v>
      </c>
      <c r="B26" s="169">
        <v>26</v>
      </c>
      <c r="C26" s="162"/>
      <c r="D26" s="162"/>
      <c r="E26" s="164">
        <v>0</v>
      </c>
      <c r="F26" s="162"/>
      <c r="G26" s="162"/>
      <c r="H26" s="164">
        <v>0</v>
      </c>
      <c r="I26" s="164">
        <f>SUM(H26,E26)</f>
        <v>0</v>
      </c>
      <c r="J26" s="164"/>
      <c r="K26" s="170">
        <f>I26-I2*24</f>
        <v>-7</v>
      </c>
      <c r="L26" s="170"/>
      <c r="M26" s="166"/>
      <c r="N26" s="166"/>
      <c r="O26" s="166"/>
      <c r="P26" s="176"/>
      <c r="Q26" s="176"/>
      <c r="R26" s="208"/>
    </row>
    <row r="27" spans="1:18" ht="13.5" customHeight="1">
      <c r="A27" s="178" t="s">
        <v>27</v>
      </c>
      <c r="B27" s="179">
        <v>27</v>
      </c>
      <c r="C27" s="180"/>
      <c r="D27" s="180"/>
      <c r="E27" s="182">
        <v>0</v>
      </c>
      <c r="F27" s="180"/>
      <c r="G27" s="180"/>
      <c r="H27" s="182">
        <v>0</v>
      </c>
      <c r="I27" s="182">
        <f>E27+H27</f>
        <v>0</v>
      </c>
      <c r="J27" s="182">
        <v>0</v>
      </c>
      <c r="K27" s="183">
        <f>I27-I2*24</f>
        <v>-7</v>
      </c>
      <c r="L27" s="183">
        <f>K27+K26+K25+K24+K23</f>
        <v>-35</v>
      </c>
      <c r="M27" s="184" t="str">
        <f>IF(L27&lt;K2,"0,00",IF(L27&lt;L2,L27*M3*24,IF(L27&gt;L2,L2*M3*24)))</f>
        <v>0,00</v>
      </c>
      <c r="N27" s="184">
        <f>IF(L27&gt;L2,(L27-L2)*N3*24,IF(L27&lt;L2,0))</f>
        <v>0</v>
      </c>
      <c r="O27" s="185">
        <f>M27+N27</f>
        <v>0</v>
      </c>
      <c r="P27" s="183" t="str">
        <f>IF(L27&lt;K2,"00",IF(L27&lt;L2,L27*P2*24,IF(L27&gt;L2,L2*24*P2*24)))</f>
        <v>00</v>
      </c>
      <c r="Q27" s="183">
        <f>IF(L27&gt;L2,(L27-L2)*Q2*24,IF(L27&lt;L2,0))</f>
        <v>0</v>
      </c>
      <c r="R27" s="186">
        <f>P27+Q27</f>
        <v>0</v>
      </c>
    </row>
    <row r="28" spans="1:18" ht="9" customHeight="1">
      <c r="A28" s="222"/>
      <c r="B28" s="223"/>
      <c r="C28" s="190"/>
      <c r="D28" s="190"/>
      <c r="E28" s="190"/>
      <c r="F28" s="190"/>
      <c r="G28" s="190"/>
      <c r="H28" s="190"/>
      <c r="I28" s="190"/>
      <c r="J28" s="190"/>
      <c r="K28" s="224"/>
      <c r="L28" s="224"/>
      <c r="M28" s="225"/>
      <c r="N28" s="225"/>
      <c r="O28" s="225"/>
      <c r="P28" s="224"/>
      <c r="Q28" s="224"/>
      <c r="R28" s="226"/>
    </row>
    <row r="29" spans="1:18" ht="13.5" customHeight="1">
      <c r="A29" s="199" t="s">
        <v>28</v>
      </c>
      <c r="B29" s="200">
        <v>30</v>
      </c>
      <c r="C29" s="201"/>
      <c r="D29" s="201"/>
      <c r="E29" s="202">
        <f>D29-C29</f>
        <v>0</v>
      </c>
      <c r="F29" s="201"/>
      <c r="G29" s="201"/>
      <c r="H29" s="202">
        <f>G29-F29</f>
        <v>0</v>
      </c>
      <c r="I29" s="202">
        <f>SUM(H29,E29)</f>
        <v>0</v>
      </c>
      <c r="J29" s="203"/>
      <c r="K29" s="204">
        <f>I29-I2*24</f>
        <v>-7</v>
      </c>
      <c r="L29" s="204"/>
      <c r="M29" s="205"/>
      <c r="N29" s="205"/>
      <c r="O29" s="205"/>
      <c r="P29" s="206"/>
      <c r="Q29" s="227"/>
      <c r="R29" s="228"/>
    </row>
    <row r="30" spans="1:18" ht="13.5" customHeight="1">
      <c r="A30" s="178" t="s">
        <v>24</v>
      </c>
      <c r="B30" s="179">
        <v>31</v>
      </c>
      <c r="C30" s="180"/>
      <c r="D30" s="180"/>
      <c r="E30" s="181">
        <f>D30-C30</f>
        <v>0</v>
      </c>
      <c r="F30" s="180"/>
      <c r="G30" s="180"/>
      <c r="H30" s="181">
        <f>G30-F30</f>
        <v>0</v>
      </c>
      <c r="I30" s="181">
        <f>SUM(H30,E30)</f>
        <v>0</v>
      </c>
      <c r="J30" s="182">
        <v>0</v>
      </c>
      <c r="K30" s="183">
        <f>I30-I2*24</f>
        <v>-7</v>
      </c>
      <c r="L30" s="183">
        <f>K30+K29</f>
        <v>-14</v>
      </c>
      <c r="M30" s="184" t="str">
        <f>IF(L30&lt;K2,"0,00",IF(L30&lt;L2,L30*M3*24,IF(L30&gt;L2,L2*M3*24)))</f>
        <v>0,00</v>
      </c>
      <c r="N30" s="184">
        <f>IF(L30&gt;L2,(L30-L2)*N3*24,IF(L30&lt;L2,0))</f>
        <v>0</v>
      </c>
      <c r="O30" s="185">
        <f>M30+N30</f>
        <v>0</v>
      </c>
      <c r="P30" s="183" t="str">
        <f>IF(L30&lt;K2,"00",IF(L30&lt;L2,L30*P2*24,IF(L30&gt;L2,L2*24*P2*24)))</f>
        <v>00</v>
      </c>
      <c r="Q30" s="183">
        <f>IF(L30&gt;L2,(L30-L2)*Q2*24,IF(L30&lt;L2,0))</f>
        <v>0</v>
      </c>
      <c r="R30" s="186">
        <f>P30+Q30</f>
        <v>0</v>
      </c>
    </row>
    <row r="31" spans="1:18" ht="16.5" customHeight="1">
      <c r="A31" s="211" t="s">
        <v>31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3"/>
      <c r="L31" s="148">
        <f>SUMIF(L6:L30,"&lt;00:00")</f>
        <v>-154</v>
      </c>
      <c r="M31" s="149">
        <f>M27+M21+M15+M9+M30</f>
        <v>0</v>
      </c>
      <c r="N31" s="149">
        <f>N27+N21+N15+N9+N30</f>
        <v>0</v>
      </c>
      <c r="O31" s="149">
        <f>O27+O21+O15+O9+O30</f>
        <v>0</v>
      </c>
      <c r="P31" s="148">
        <f>P30+P9+P15+P21+P27</f>
        <v>0</v>
      </c>
      <c r="Q31" s="148">
        <f>Q30+Q9+Q15+Q21+Q27</f>
        <v>0</v>
      </c>
      <c r="R31" s="214">
        <f>R27+R21+R15+R9+R30</f>
        <v>0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229" customWidth="1"/>
    <col min="2" max="2" width="3.59765625" style="229" customWidth="1"/>
    <col min="3" max="3" width="5.3984375" style="229" customWidth="1"/>
    <col min="4" max="4" width="5.296875" style="229" customWidth="1"/>
    <col min="5" max="5" width="5.69921875" style="229" customWidth="1"/>
    <col min="6" max="6" width="5.3984375" style="229" customWidth="1"/>
    <col min="7" max="7" width="5.19921875" style="229" customWidth="1"/>
    <col min="8" max="8" width="5.59765625" style="229" customWidth="1"/>
    <col min="9" max="9" width="5.8984375" style="229" customWidth="1"/>
    <col min="10" max="10" width="6.8984375" style="229" customWidth="1"/>
    <col min="11" max="11" width="6" style="229" customWidth="1"/>
    <col min="12" max="12" width="6.8984375" style="229" customWidth="1"/>
    <col min="13" max="15" width="9.3984375" style="229" customWidth="1"/>
    <col min="16" max="16" width="9.19921875" style="229" customWidth="1"/>
    <col min="17" max="17" width="9.59765625" style="229" customWidth="1"/>
    <col min="18" max="18" width="9.296875" style="229" customWidth="1"/>
    <col min="19" max="256" width="10.296875" style="229" customWidth="1"/>
  </cols>
  <sheetData>
    <row r="1" spans="1:18" ht="12.75" customHeight="1">
      <c r="A1" s="152">
        <v>38960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 t="s">
        <v>32</v>
      </c>
      <c r="N1" s="157"/>
      <c r="O1" s="154" t="s">
        <v>23</v>
      </c>
      <c r="P1" s="156" t="s">
        <v>33</v>
      </c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2.75" customHeight="1">
      <c r="A3" s="168"/>
      <c r="B3" s="169"/>
      <c r="C3" s="162"/>
      <c r="D3" s="162"/>
      <c r="E3" s="163"/>
      <c r="F3" s="162"/>
      <c r="G3" s="162"/>
      <c r="H3" s="163"/>
      <c r="I3" s="163"/>
      <c r="J3" s="164"/>
      <c r="K3" s="170"/>
      <c r="L3" s="170"/>
      <c r="M3" s="171">
        <f>'A LIRE - Tableau 1'!G5</f>
        <v>12.5</v>
      </c>
      <c r="N3" s="172">
        <f>'A LIRE - Tableau 1'!G7</f>
        <v>15</v>
      </c>
      <c r="O3" s="173"/>
      <c r="P3" s="174"/>
      <c r="Q3" s="175"/>
      <c r="R3" s="167"/>
    </row>
    <row r="4" spans="1:18" ht="12.75" customHeight="1">
      <c r="A4" s="168" t="s">
        <v>25</v>
      </c>
      <c r="B4" s="169">
        <v>1</v>
      </c>
      <c r="C4" s="162"/>
      <c r="D4" s="162"/>
      <c r="E4" s="163">
        <f>D4-C4</f>
        <v>0</v>
      </c>
      <c r="F4" s="162"/>
      <c r="G4" s="162"/>
      <c r="H4" s="163">
        <f>G4-F4</f>
        <v>0</v>
      </c>
      <c r="I4" s="163">
        <f>SUM(H4,E4)</f>
        <v>0</v>
      </c>
      <c r="J4" s="164"/>
      <c r="K4" s="170">
        <f>I4-I2*24</f>
        <v>-7</v>
      </c>
      <c r="L4" s="170"/>
      <c r="M4" s="166"/>
      <c r="N4" s="166"/>
      <c r="O4" s="166"/>
      <c r="P4" s="176"/>
      <c r="Q4" s="177"/>
      <c r="R4" s="167"/>
    </row>
    <row r="5" spans="1:18" ht="12.75" customHeight="1">
      <c r="A5" s="168" t="s">
        <v>26</v>
      </c>
      <c r="B5" s="169">
        <v>2</v>
      </c>
      <c r="C5" s="162"/>
      <c r="D5" s="162"/>
      <c r="E5" s="163">
        <f>D5-C5</f>
        <v>0</v>
      </c>
      <c r="F5" s="162"/>
      <c r="G5" s="162"/>
      <c r="H5" s="163">
        <f>G5-F5</f>
        <v>0</v>
      </c>
      <c r="I5" s="163">
        <f>SUM(H5,E5)</f>
        <v>0</v>
      </c>
      <c r="J5" s="164"/>
      <c r="K5" s="170">
        <f>I5-I2*24</f>
        <v>-7</v>
      </c>
      <c r="L5" s="170"/>
      <c r="M5" s="166"/>
      <c r="N5" s="166"/>
      <c r="O5" s="166"/>
      <c r="P5" s="176"/>
      <c r="Q5" s="176"/>
      <c r="R5" s="208"/>
    </row>
    <row r="6" spans="1:18" ht="13.5" customHeight="1">
      <c r="A6" s="178" t="s">
        <v>27</v>
      </c>
      <c r="B6" s="179">
        <v>3</v>
      </c>
      <c r="C6" s="180"/>
      <c r="D6" s="180"/>
      <c r="E6" s="181">
        <f>D6-C6</f>
        <v>0</v>
      </c>
      <c r="F6" s="180"/>
      <c r="G6" s="180"/>
      <c r="H6" s="181">
        <f>G6-F6</f>
        <v>0</v>
      </c>
      <c r="I6" s="181">
        <f>SUM(H6,E6)</f>
        <v>0</v>
      </c>
      <c r="J6" s="182">
        <v>0</v>
      </c>
      <c r="K6" s="183">
        <f>I6-I2*24</f>
        <v>-7</v>
      </c>
      <c r="L6" s="183">
        <f>K6+K4+K5</f>
        <v>-21</v>
      </c>
      <c r="M6" s="184" t="str">
        <f>IF(L6&lt;K2,"0,00",IF(L6&lt;L2,L6*M3*24,IF(L6&gt;L2,L2*M3*24)))</f>
        <v>0,00</v>
      </c>
      <c r="N6" s="184">
        <f>IF(L6&gt;L2,(L6-L2)*N3*24,IF(L6&lt;L2,0))</f>
        <v>0</v>
      </c>
      <c r="O6" s="185">
        <f>M6+N6</f>
        <v>0</v>
      </c>
      <c r="P6" s="183" t="str">
        <f>IF(L6&lt;K2,"00",IF(L6&lt;L2,L6*P2*24,IF(L6&gt;L2,L2*24*P2*24)))</f>
        <v>00</v>
      </c>
      <c r="Q6" s="183">
        <f>IF(L6&gt;L2,(L6-L2)*Q2*24,IF(L6&lt;L2,0))</f>
        <v>0</v>
      </c>
      <c r="R6" s="186">
        <f>P6+Q6</f>
        <v>0</v>
      </c>
    </row>
    <row r="7" spans="1:18" ht="9" customHeight="1">
      <c r="A7" s="187"/>
      <c r="B7" s="188"/>
      <c r="C7" s="189"/>
      <c r="D7" s="190"/>
      <c r="E7" s="191"/>
      <c r="F7" s="192"/>
      <c r="G7" s="192"/>
      <c r="H7" s="191"/>
      <c r="I7" s="191"/>
      <c r="J7" s="193"/>
      <c r="K7" s="194"/>
      <c r="L7" s="194"/>
      <c r="M7" s="195"/>
      <c r="N7" s="195"/>
      <c r="O7" s="195"/>
      <c r="P7" s="196"/>
      <c r="Q7" s="197"/>
      <c r="R7" s="198"/>
    </row>
    <row r="8" spans="1:18" ht="13.5" customHeight="1">
      <c r="A8" s="199" t="s">
        <v>28</v>
      </c>
      <c r="B8" s="200">
        <v>6</v>
      </c>
      <c r="C8" s="201"/>
      <c r="D8" s="201"/>
      <c r="E8" s="202">
        <f>D8-C8</f>
        <v>0</v>
      </c>
      <c r="F8" s="201"/>
      <c r="G8" s="201"/>
      <c r="H8" s="202">
        <f>G8-F8</f>
        <v>0</v>
      </c>
      <c r="I8" s="202">
        <f>SUM(H8,E8)</f>
        <v>0</v>
      </c>
      <c r="J8" s="203"/>
      <c r="K8" s="204">
        <f>I8-I2*24</f>
        <v>-7</v>
      </c>
      <c r="L8" s="204"/>
      <c r="M8" s="205"/>
      <c r="N8" s="205"/>
      <c r="O8" s="205"/>
      <c r="P8" s="206"/>
      <c r="Q8" s="206"/>
      <c r="R8" s="207"/>
    </row>
    <row r="9" spans="1:18" ht="12.75" customHeight="1">
      <c r="A9" s="168" t="s">
        <v>24</v>
      </c>
      <c r="B9" s="169">
        <v>7</v>
      </c>
      <c r="C9" s="162"/>
      <c r="D9" s="162"/>
      <c r="E9" s="163">
        <f>D9-C9</f>
        <v>0</v>
      </c>
      <c r="F9" s="162"/>
      <c r="G9" s="162"/>
      <c r="H9" s="163">
        <f>G9-F9</f>
        <v>0</v>
      </c>
      <c r="I9" s="163">
        <f>SUM(H9,E9)</f>
        <v>0</v>
      </c>
      <c r="J9" s="164"/>
      <c r="K9" s="170">
        <f>I9-I2*24</f>
        <v>-7</v>
      </c>
      <c r="L9" s="170"/>
      <c r="M9" s="166"/>
      <c r="N9" s="166"/>
      <c r="O9" s="166"/>
      <c r="P9" s="176"/>
      <c r="Q9" s="176"/>
      <c r="R9" s="208"/>
    </row>
    <row r="10" spans="1:18" ht="12.75" customHeight="1">
      <c r="A10" s="168" t="s">
        <v>25</v>
      </c>
      <c r="B10" s="169">
        <v>8</v>
      </c>
      <c r="C10" s="162"/>
      <c r="D10" s="162"/>
      <c r="E10" s="163">
        <f>D10-C10</f>
        <v>0</v>
      </c>
      <c r="F10" s="162"/>
      <c r="G10" s="162"/>
      <c r="H10" s="163">
        <f>G10-F10</f>
        <v>0</v>
      </c>
      <c r="I10" s="163">
        <f>SUM(H10,E10)</f>
        <v>0</v>
      </c>
      <c r="J10" s="164"/>
      <c r="K10" s="170">
        <f>I10-I2*24</f>
        <v>-7</v>
      </c>
      <c r="L10" s="170"/>
      <c r="M10" s="166"/>
      <c r="N10" s="166"/>
      <c r="O10" s="166"/>
      <c r="P10" s="176"/>
      <c r="Q10" s="176"/>
      <c r="R10" s="208"/>
    </row>
    <row r="11" spans="1:18" ht="12.75" customHeight="1">
      <c r="A11" s="168" t="s">
        <v>26</v>
      </c>
      <c r="B11" s="169">
        <v>9</v>
      </c>
      <c r="C11" s="162"/>
      <c r="D11" s="162"/>
      <c r="E11" s="163">
        <f>D11-C11</f>
        <v>0</v>
      </c>
      <c r="F11" s="162"/>
      <c r="G11" s="162"/>
      <c r="H11" s="163">
        <f>G11-F11</f>
        <v>0</v>
      </c>
      <c r="I11" s="163">
        <f>SUM(H11,E11)</f>
        <v>0</v>
      </c>
      <c r="J11" s="164"/>
      <c r="K11" s="170">
        <f>I11-I2*24</f>
        <v>-7</v>
      </c>
      <c r="L11" s="170"/>
      <c r="M11" s="166"/>
      <c r="N11" s="166"/>
      <c r="O11" s="166"/>
      <c r="P11" s="176"/>
      <c r="Q11" s="176"/>
      <c r="R11" s="208"/>
    </row>
    <row r="12" spans="1:18" ht="13.5" customHeight="1">
      <c r="A12" s="178" t="s">
        <v>27</v>
      </c>
      <c r="B12" s="179">
        <v>10</v>
      </c>
      <c r="C12" s="180"/>
      <c r="D12" s="180"/>
      <c r="E12" s="181">
        <f>D12-C12</f>
        <v>0</v>
      </c>
      <c r="F12" s="180"/>
      <c r="G12" s="180"/>
      <c r="H12" s="181">
        <f>G12-F12</f>
        <v>0</v>
      </c>
      <c r="I12" s="181">
        <f>SUM(H12,E12)</f>
        <v>0</v>
      </c>
      <c r="J12" s="182">
        <v>0</v>
      </c>
      <c r="K12" s="183">
        <f>I12-I2*24</f>
        <v>-7</v>
      </c>
      <c r="L12" s="183">
        <f>K12+K11+K10+K9+K8</f>
        <v>-35</v>
      </c>
      <c r="M12" s="184" t="str">
        <f>IF(L12&lt;K2,"0,00",IF(L12&lt;L2,L12*M3*24,IF(L12&gt;L2,L2*M3*24)))</f>
        <v>0,00</v>
      </c>
      <c r="N12" s="184">
        <f>IF(L12&gt;L2,(L12-L2)*N3*24,IF(L12&lt;L2,0))</f>
        <v>0</v>
      </c>
      <c r="O12" s="185">
        <f>M12+N12</f>
        <v>0</v>
      </c>
      <c r="P12" s="183" t="str">
        <f>IF(L12&lt;K2,"00",IF(L12&lt;L2,L12*P2*24,IF(L12&gt;L2,L2*24*P2*24)))</f>
        <v>00</v>
      </c>
      <c r="Q12" s="183">
        <f>IF(L12&gt;L2,(L12-L2)*Q2*24,IF(L12&lt;L2,0))</f>
        <v>0</v>
      </c>
      <c r="R12" s="186">
        <f>P12+Q12</f>
        <v>0</v>
      </c>
    </row>
    <row r="13" spans="1:18" ht="9" customHeight="1">
      <c r="A13" s="209"/>
      <c r="B13" s="188"/>
      <c r="C13" s="189"/>
      <c r="D13" s="190"/>
      <c r="E13" s="210"/>
      <c r="F13" s="190"/>
      <c r="G13" s="190"/>
      <c r="H13" s="191"/>
      <c r="I13" s="191"/>
      <c r="J13" s="193"/>
      <c r="K13" s="194"/>
      <c r="L13" s="194"/>
      <c r="M13" s="195"/>
      <c r="N13" s="195"/>
      <c r="O13" s="195"/>
      <c r="P13" s="196"/>
      <c r="Q13" s="197"/>
      <c r="R13" s="198"/>
    </row>
    <row r="14" spans="1:18" ht="13.5" customHeight="1">
      <c r="A14" s="199" t="s">
        <v>28</v>
      </c>
      <c r="B14" s="200">
        <v>13</v>
      </c>
      <c r="C14" s="201"/>
      <c r="D14" s="201"/>
      <c r="E14" s="202">
        <f>D14-C14</f>
        <v>0</v>
      </c>
      <c r="F14" s="201"/>
      <c r="G14" s="201"/>
      <c r="H14" s="202">
        <f>G14-F14</f>
        <v>0</v>
      </c>
      <c r="I14" s="202">
        <f>SUM(H14,E14)</f>
        <v>0</v>
      </c>
      <c r="J14" s="203"/>
      <c r="K14" s="204">
        <f>I14-I2*24</f>
        <v>-7</v>
      </c>
      <c r="L14" s="204"/>
      <c r="M14" s="205"/>
      <c r="N14" s="205"/>
      <c r="O14" s="205"/>
      <c r="P14" s="206"/>
      <c r="Q14" s="206"/>
      <c r="R14" s="207"/>
    </row>
    <row r="15" spans="1:18" ht="12.75" customHeight="1">
      <c r="A15" s="168" t="s">
        <v>24</v>
      </c>
      <c r="B15" s="169">
        <v>14</v>
      </c>
      <c r="C15" s="162"/>
      <c r="D15" s="162"/>
      <c r="E15" s="163">
        <f>D15-C15</f>
        <v>0</v>
      </c>
      <c r="F15" s="162"/>
      <c r="G15" s="162"/>
      <c r="H15" s="163">
        <f>G15-F15</f>
        <v>0</v>
      </c>
      <c r="I15" s="163">
        <f>SUM(H15,E15)</f>
        <v>0</v>
      </c>
      <c r="J15" s="164"/>
      <c r="K15" s="170">
        <f>I15-I2*24</f>
        <v>-7</v>
      </c>
      <c r="L15" s="170"/>
      <c r="M15" s="176"/>
      <c r="N15" s="166"/>
      <c r="O15" s="166"/>
      <c r="P15" s="176"/>
      <c r="Q15" s="176"/>
      <c r="R15" s="208"/>
    </row>
    <row r="16" spans="1:18" ht="12.75" customHeight="1">
      <c r="A16" s="168" t="s">
        <v>25</v>
      </c>
      <c r="B16" s="169">
        <v>15</v>
      </c>
      <c r="C16" s="162"/>
      <c r="D16" s="162"/>
      <c r="E16" s="163">
        <f>D16-C16</f>
        <v>0</v>
      </c>
      <c r="F16" s="162"/>
      <c r="G16" s="162"/>
      <c r="H16" s="163">
        <f>G16-F16</f>
        <v>0</v>
      </c>
      <c r="I16" s="163">
        <f>SUM(H16,E16)</f>
        <v>0</v>
      </c>
      <c r="J16" s="164"/>
      <c r="K16" s="170">
        <f>I16-I2*24</f>
        <v>-7</v>
      </c>
      <c r="L16" s="170"/>
      <c r="M16" s="166"/>
      <c r="N16" s="166"/>
      <c r="O16" s="166"/>
      <c r="P16" s="176"/>
      <c r="Q16" s="176"/>
      <c r="R16" s="208"/>
    </row>
    <row r="17" spans="1:18" ht="12.75" customHeight="1">
      <c r="A17" s="168" t="s">
        <v>26</v>
      </c>
      <c r="B17" s="169">
        <v>16</v>
      </c>
      <c r="C17" s="162"/>
      <c r="D17" s="162"/>
      <c r="E17" s="163">
        <f>D17-C17</f>
        <v>0</v>
      </c>
      <c r="F17" s="162"/>
      <c r="G17" s="162"/>
      <c r="H17" s="163">
        <f>G17-F17</f>
        <v>0</v>
      </c>
      <c r="I17" s="163">
        <f>SUM(H17,E17)</f>
        <v>0</v>
      </c>
      <c r="J17" s="164"/>
      <c r="K17" s="170">
        <f>I17-I2*24</f>
        <v>-7</v>
      </c>
      <c r="L17" s="170"/>
      <c r="M17" s="166"/>
      <c r="N17" s="166"/>
      <c r="O17" s="166"/>
      <c r="P17" s="176"/>
      <c r="Q17" s="176"/>
      <c r="R17" s="208"/>
    </row>
    <row r="18" spans="1:18" ht="13.5" customHeight="1">
      <c r="A18" s="178" t="s">
        <v>27</v>
      </c>
      <c r="B18" s="179">
        <v>17</v>
      </c>
      <c r="C18" s="180"/>
      <c r="D18" s="180"/>
      <c r="E18" s="181">
        <f>D18-C18</f>
        <v>0</v>
      </c>
      <c r="F18" s="180"/>
      <c r="G18" s="180"/>
      <c r="H18" s="181">
        <f>G18-F18</f>
        <v>0</v>
      </c>
      <c r="I18" s="181">
        <f>SUM(H18,E18)</f>
        <v>0</v>
      </c>
      <c r="J18" s="182">
        <v>0</v>
      </c>
      <c r="K18" s="183">
        <f>I18-I2*24</f>
        <v>-7</v>
      </c>
      <c r="L18" s="183">
        <f>K18+K17+K16+K15+K14</f>
        <v>-35</v>
      </c>
      <c r="M18" s="184" t="str">
        <f>IF(L18&lt;K2,"0,00",IF(L18&lt;L2,L18*M3*24,IF(L18&gt;L2,L2*M3*24)))</f>
        <v>0,00</v>
      </c>
      <c r="N18" s="184">
        <f>IF(L18&gt;L2,(L18-L2)*N3*24,IF(L18&lt;L2,0))</f>
        <v>0</v>
      </c>
      <c r="O18" s="185">
        <f>M18+N18</f>
        <v>0</v>
      </c>
      <c r="P18" s="183" t="str">
        <f>IF(L18&lt;K2,"00",IF(L18&lt;L2,L18*P2*24,IF(L18&gt;L2,L2*24*P2*24)))</f>
        <v>00</v>
      </c>
      <c r="Q18" s="183">
        <f>IF(L18&gt;L2,(L18-L2)*Q2*24,IF(L18&lt;L2,0))</f>
        <v>0</v>
      </c>
      <c r="R18" s="186">
        <f>P18+Q18*24</f>
        <v>0</v>
      </c>
    </row>
    <row r="19" spans="1:18" ht="9" customHeight="1">
      <c r="A19" s="209"/>
      <c r="B19" s="194"/>
      <c r="C19" s="189"/>
      <c r="D19" s="190"/>
      <c r="E19" s="210"/>
      <c r="F19" s="190"/>
      <c r="G19" s="190"/>
      <c r="H19" s="191"/>
      <c r="I19" s="191"/>
      <c r="J19" s="193"/>
      <c r="K19" s="194"/>
      <c r="L19" s="194"/>
      <c r="M19" s="195"/>
      <c r="N19" s="195"/>
      <c r="O19" s="195"/>
      <c r="P19" s="196"/>
      <c r="Q19" s="197"/>
      <c r="R19" s="198"/>
    </row>
    <row r="20" spans="1:18" ht="13.5" customHeight="1">
      <c r="A20" s="199" t="s">
        <v>28</v>
      </c>
      <c r="B20" s="200">
        <v>20</v>
      </c>
      <c r="C20" s="201"/>
      <c r="D20" s="201"/>
      <c r="E20" s="202">
        <f>D20-C20</f>
        <v>0</v>
      </c>
      <c r="F20" s="201"/>
      <c r="G20" s="201"/>
      <c r="H20" s="202">
        <f>G20-F20</f>
        <v>0</v>
      </c>
      <c r="I20" s="202">
        <f>SUM(H20,E20)</f>
        <v>0</v>
      </c>
      <c r="J20" s="203"/>
      <c r="K20" s="204">
        <f>I20-I2*24</f>
        <v>-7</v>
      </c>
      <c r="L20" s="204"/>
      <c r="M20" s="205"/>
      <c r="N20" s="205"/>
      <c r="O20" s="205"/>
      <c r="P20" s="206"/>
      <c r="Q20" s="206"/>
      <c r="R20" s="207"/>
    </row>
    <row r="21" spans="1:18" ht="12.75" customHeight="1">
      <c r="A21" s="168" t="s">
        <v>24</v>
      </c>
      <c r="B21" s="169">
        <v>21</v>
      </c>
      <c r="C21" s="162"/>
      <c r="D21" s="162"/>
      <c r="E21" s="163">
        <f>D21-C21</f>
        <v>0</v>
      </c>
      <c r="F21" s="162"/>
      <c r="G21" s="162"/>
      <c r="H21" s="163">
        <f>G21-F21</f>
        <v>0</v>
      </c>
      <c r="I21" s="163">
        <f>SUM(H21,E21)</f>
        <v>0</v>
      </c>
      <c r="J21" s="164"/>
      <c r="K21" s="170">
        <f>I21-I2*24</f>
        <v>-7</v>
      </c>
      <c r="L21" s="170"/>
      <c r="M21" s="166"/>
      <c r="N21" s="166"/>
      <c r="O21" s="166"/>
      <c r="P21" s="176"/>
      <c r="Q21" s="176"/>
      <c r="R21" s="208"/>
    </row>
    <row r="22" spans="1:18" ht="12.75" customHeight="1">
      <c r="A22" s="168" t="s">
        <v>25</v>
      </c>
      <c r="B22" s="169">
        <v>22</v>
      </c>
      <c r="C22" s="162"/>
      <c r="D22" s="162"/>
      <c r="E22" s="163">
        <f>D22-C22</f>
        <v>0</v>
      </c>
      <c r="F22" s="162"/>
      <c r="G22" s="162"/>
      <c r="H22" s="163">
        <f>G22-F22</f>
        <v>0</v>
      </c>
      <c r="I22" s="163">
        <f>SUM(H22,E22)</f>
        <v>0</v>
      </c>
      <c r="J22" s="164"/>
      <c r="K22" s="170">
        <f>I22-I2*24</f>
        <v>-7</v>
      </c>
      <c r="L22" s="170"/>
      <c r="M22" s="166"/>
      <c r="N22" s="166"/>
      <c r="O22" s="166"/>
      <c r="P22" s="176"/>
      <c r="Q22" s="176"/>
      <c r="R22" s="208"/>
    </row>
    <row r="23" spans="1:18" ht="12.75" customHeight="1">
      <c r="A23" s="168" t="s">
        <v>26</v>
      </c>
      <c r="B23" s="169">
        <v>23</v>
      </c>
      <c r="C23" s="162"/>
      <c r="D23" s="162"/>
      <c r="E23" s="163">
        <f>D23-C23</f>
        <v>0</v>
      </c>
      <c r="F23" s="162"/>
      <c r="G23" s="162"/>
      <c r="H23" s="163">
        <f>G23-F23</f>
        <v>0</v>
      </c>
      <c r="I23" s="163">
        <f>SUM(H23,E23)</f>
        <v>0</v>
      </c>
      <c r="J23" s="164"/>
      <c r="K23" s="170">
        <f>I23-I2*24</f>
        <v>-7</v>
      </c>
      <c r="L23" s="170"/>
      <c r="M23" s="166"/>
      <c r="N23" s="166"/>
      <c r="O23" s="166"/>
      <c r="P23" s="176"/>
      <c r="Q23" s="176"/>
      <c r="R23" s="208"/>
    </row>
    <row r="24" spans="1:18" ht="13.5" customHeight="1">
      <c r="A24" s="178" t="s">
        <v>27</v>
      </c>
      <c r="B24" s="179">
        <v>24</v>
      </c>
      <c r="C24" s="180"/>
      <c r="D24" s="180"/>
      <c r="E24" s="181">
        <f>D24-C24</f>
        <v>0</v>
      </c>
      <c r="F24" s="180"/>
      <c r="G24" s="180"/>
      <c r="H24" s="181">
        <f>G24-F24</f>
        <v>0</v>
      </c>
      <c r="I24" s="181">
        <f>SUM(H24,E24)</f>
        <v>0</v>
      </c>
      <c r="J24" s="182">
        <v>0</v>
      </c>
      <c r="K24" s="183">
        <f>I24-I2*24</f>
        <v>-7</v>
      </c>
      <c r="L24" s="183">
        <f>K20+K21+K22+K23+K24</f>
        <v>-35</v>
      </c>
      <c r="M24" s="184" t="str">
        <f>IF(L24&lt;K2,"0,00",IF(L24&lt;L2,L24*M3*24,IF(L24&gt;L2,L2*M3*24)))</f>
        <v>0,00</v>
      </c>
      <c r="N24" s="184">
        <f>IF(L24&gt;L2,(L24-L2)*N3*24,IF(L24&lt;L2,0))</f>
        <v>0</v>
      </c>
      <c r="O24" s="185">
        <f>M24+N24</f>
        <v>0</v>
      </c>
      <c r="P24" s="183" t="str">
        <f>IF(L24&lt;K2,"00",IF(L24&lt;L2,L24*P2*24,IF(L24&gt;L2,L2*24*P2*24)))</f>
        <v>00</v>
      </c>
      <c r="Q24" s="183">
        <f>IF(L24&gt;L2,(L24-L2)*Q2*24,IF(L24&lt;L2,0))</f>
        <v>0</v>
      </c>
      <c r="R24" s="186">
        <f>P24+Q24</f>
        <v>0</v>
      </c>
    </row>
    <row r="25" spans="1:18" ht="9" customHeight="1">
      <c r="A25" s="209"/>
      <c r="B25" s="194"/>
      <c r="C25" s="189"/>
      <c r="D25" s="190"/>
      <c r="E25" s="210"/>
      <c r="F25" s="190"/>
      <c r="G25" s="190"/>
      <c r="H25" s="191"/>
      <c r="I25" s="191"/>
      <c r="J25" s="193"/>
      <c r="K25" s="194"/>
      <c r="L25" s="194"/>
      <c r="M25" s="195"/>
      <c r="N25" s="195"/>
      <c r="O25" s="195"/>
      <c r="P25" s="196"/>
      <c r="Q25" s="197"/>
      <c r="R25" s="198"/>
    </row>
    <row r="26" spans="1:18" ht="13.5" customHeight="1">
      <c r="A26" s="199" t="s">
        <v>28</v>
      </c>
      <c r="B26" s="200">
        <v>27</v>
      </c>
      <c r="C26" s="201"/>
      <c r="D26" s="201"/>
      <c r="E26" s="202">
        <f>D26-C26</f>
        <v>0</v>
      </c>
      <c r="F26" s="201"/>
      <c r="G26" s="201"/>
      <c r="H26" s="202">
        <f>G26-F26</f>
        <v>0</v>
      </c>
      <c r="I26" s="202">
        <f>SUM(H26,E26)</f>
        <v>0</v>
      </c>
      <c r="J26" s="203"/>
      <c r="K26" s="204">
        <f>I26-I2*24</f>
        <v>-7</v>
      </c>
      <c r="L26" s="204"/>
      <c r="M26" s="205"/>
      <c r="N26" s="205"/>
      <c r="O26" s="205"/>
      <c r="P26" s="206"/>
      <c r="Q26" s="206"/>
      <c r="R26" s="207"/>
    </row>
    <row r="27" spans="1:18" ht="12.75" customHeight="1">
      <c r="A27" s="168" t="s">
        <v>24</v>
      </c>
      <c r="B27" s="169">
        <v>28</v>
      </c>
      <c r="C27" s="162"/>
      <c r="D27" s="162"/>
      <c r="E27" s="163">
        <f>D27-C27</f>
        <v>0</v>
      </c>
      <c r="F27" s="162"/>
      <c r="G27" s="162"/>
      <c r="H27" s="163">
        <f>G27-F27</f>
        <v>0</v>
      </c>
      <c r="I27" s="163">
        <f>SUM(H27,E27)</f>
        <v>0</v>
      </c>
      <c r="J27" s="164"/>
      <c r="K27" s="170">
        <f>I27-I2*24</f>
        <v>-7</v>
      </c>
      <c r="L27" s="170"/>
      <c r="M27" s="166"/>
      <c r="N27" s="166"/>
      <c r="O27" s="166"/>
      <c r="P27" s="176"/>
      <c r="Q27" s="176"/>
      <c r="R27" s="208"/>
    </row>
    <row r="28" spans="1:18" ht="12.75" customHeight="1">
      <c r="A28" s="168" t="s">
        <v>25</v>
      </c>
      <c r="B28" s="169">
        <v>29</v>
      </c>
      <c r="C28" s="162"/>
      <c r="D28" s="162"/>
      <c r="E28" s="164">
        <v>0</v>
      </c>
      <c r="F28" s="162"/>
      <c r="G28" s="162"/>
      <c r="H28" s="164">
        <v>0</v>
      </c>
      <c r="I28" s="164">
        <f>SUM(H28,E28)</f>
        <v>0</v>
      </c>
      <c r="J28" s="164"/>
      <c r="K28" s="170">
        <f>I28-I2*24</f>
        <v>-7</v>
      </c>
      <c r="L28" s="170"/>
      <c r="M28" s="166"/>
      <c r="N28" s="166"/>
      <c r="O28" s="166"/>
      <c r="P28" s="176"/>
      <c r="Q28" s="176"/>
      <c r="R28" s="208"/>
    </row>
    <row r="29" spans="1:18" ht="13.5" customHeight="1">
      <c r="A29" s="178" t="s">
        <v>26</v>
      </c>
      <c r="B29" s="179">
        <v>30</v>
      </c>
      <c r="C29" s="180"/>
      <c r="D29" s="180"/>
      <c r="E29" s="182">
        <v>0</v>
      </c>
      <c r="F29" s="180"/>
      <c r="G29" s="180"/>
      <c r="H29" s="182">
        <v>0</v>
      </c>
      <c r="I29" s="182"/>
      <c r="J29" s="182"/>
      <c r="K29" s="183">
        <f>I29-I2*24</f>
      </c>
      <c r="L29" s="183">
        <f>K29+K28+K27+K26</f>
      </c>
      <c r="M29" s="184">
        <f>IF(L29&lt;K2,"0,00",IF(L29&lt;L2,L29*M3*24,IF(L29&gt;L2,L2*M3*24)))</f>
      </c>
      <c r="N29" s="184">
        <f>IF(L29&gt;L2,(L29-L2)*N3*24,IF(L29&lt;L2,0))</f>
      </c>
      <c r="O29" s="185">
        <f>M29+N29</f>
      </c>
      <c r="P29" s="183">
        <f>IF(L29&lt;K2,"00",IF(L29&lt;L2,L29*P2*24,IF(L29&gt;L2,L2*24*P2*24)))</f>
      </c>
      <c r="Q29" s="183">
        <f>IF(L29&gt;L2,(L29-L2)*Q2*24,IF(L29&lt;L2,0))</f>
      </c>
      <c r="R29" s="186">
        <f>P29+Q29</f>
      </c>
    </row>
    <row r="30" spans="1:18" ht="16.5" customHeight="1">
      <c r="A30" s="211" t="s">
        <v>31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3"/>
      <c r="L30" s="148">
        <f>SUMIF(L6:L29,"&lt;00:00")</f>
        <v>-126</v>
      </c>
      <c r="M30" s="149">
        <f>M29+M24+M18+M12+M6</f>
      </c>
      <c r="N30" s="149">
        <f>N29+N24+N18+N12+N6</f>
      </c>
      <c r="O30" s="149">
        <f>O29+O24+O18+O12+O6</f>
      </c>
      <c r="P30" s="148">
        <f>P6+P12+P18+P24+P29</f>
      </c>
      <c r="Q30" s="148">
        <f>Q6+Q12+Q18+Q24+Q29</f>
      </c>
      <c r="R30" s="214">
        <f>R29+R24+R18+R12+R6</f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230" customWidth="1"/>
    <col min="2" max="2" width="3.59765625" style="230" customWidth="1"/>
    <col min="3" max="3" width="5.3984375" style="230" customWidth="1"/>
    <col min="4" max="4" width="5.296875" style="230" customWidth="1"/>
    <col min="5" max="5" width="5.69921875" style="230" customWidth="1"/>
    <col min="6" max="6" width="5.3984375" style="230" customWidth="1"/>
    <col min="7" max="7" width="5.19921875" style="230" customWidth="1"/>
    <col min="8" max="8" width="5.59765625" style="230" customWidth="1"/>
    <col min="9" max="9" width="5.8984375" style="230" customWidth="1"/>
    <col min="10" max="10" width="6.8984375" style="230" customWidth="1"/>
    <col min="11" max="11" width="6" style="230" customWidth="1"/>
    <col min="12" max="12" width="7.296875" style="230" customWidth="1"/>
    <col min="13" max="15" width="9.3984375" style="230" customWidth="1"/>
    <col min="16" max="16" width="9.19921875" style="230" customWidth="1"/>
    <col min="17" max="17" width="9.59765625" style="230" customWidth="1"/>
    <col min="18" max="18" width="9.296875" style="230" customWidth="1"/>
    <col min="19" max="256" width="10.296875" style="230" customWidth="1"/>
  </cols>
  <sheetData>
    <row r="1" spans="1:18" ht="12.75" customHeight="1">
      <c r="A1" s="152">
        <v>38990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 t="s">
        <v>32</v>
      </c>
      <c r="N1" s="157"/>
      <c r="O1" s="154" t="s">
        <v>23</v>
      </c>
      <c r="P1" s="156" t="s">
        <v>33</v>
      </c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2.75" customHeight="1">
      <c r="A3" s="168"/>
      <c r="B3" s="169"/>
      <c r="C3" s="162"/>
      <c r="D3" s="162"/>
      <c r="E3" s="163"/>
      <c r="F3" s="162"/>
      <c r="G3" s="162"/>
      <c r="H3" s="163"/>
      <c r="I3" s="163"/>
      <c r="J3" s="164"/>
      <c r="K3" s="170"/>
      <c r="L3" s="170"/>
      <c r="M3" s="171">
        <f>'A LIRE - Tableau 1'!G5</f>
        <v>12.5</v>
      </c>
      <c r="N3" s="172">
        <f>'A LIRE - Tableau 1'!G7</f>
        <v>15</v>
      </c>
      <c r="O3" s="173"/>
      <c r="P3" s="174"/>
      <c r="Q3" s="175"/>
      <c r="R3" s="167"/>
    </row>
    <row r="4" spans="1:18" ht="13.5" customHeight="1">
      <c r="A4" s="178" t="s">
        <v>27</v>
      </c>
      <c r="B4" s="179">
        <v>1</v>
      </c>
      <c r="C4" s="180"/>
      <c r="D4" s="180"/>
      <c r="E4" s="181">
        <f>D4-C4</f>
        <v>0</v>
      </c>
      <c r="F4" s="180"/>
      <c r="G4" s="180"/>
      <c r="H4" s="181">
        <f>G4-F4</f>
        <v>0</v>
      </c>
      <c r="I4" s="181">
        <f>SUM(H4,E4)</f>
        <v>0</v>
      </c>
      <c r="J4" s="182">
        <v>0</v>
      </c>
      <c r="K4" s="183">
        <f>I4-I2*24</f>
        <v>-7</v>
      </c>
      <c r="L4" s="183">
        <f>K4</f>
        <v>-7</v>
      </c>
      <c r="M4" s="184" t="str">
        <f>IF(L4&lt;K2,"0,00",IF(L4&lt;L2,L4*M3*24,IF(L4&gt;L2,L2*M3*24)))</f>
        <v>0,00</v>
      </c>
      <c r="N4" s="184">
        <f>IF(L4&gt;L2,(L4-L2)*N3*24,IF(L4&lt;L2,0))</f>
        <v>0</v>
      </c>
      <c r="O4" s="185">
        <f>M4+N4</f>
        <v>0</v>
      </c>
      <c r="P4" s="183" t="str">
        <f>IF(L4&lt;K2,"00",IF(L4&lt;L2,L4*P2*24,IF(L4&gt;L2,L2*24*P2*24)))</f>
        <v>00</v>
      </c>
      <c r="Q4" s="183">
        <f>IF(L4&gt;L2,(L4-L2)*Q2*24,IF(L4&lt;L2,0))</f>
        <v>0</v>
      </c>
      <c r="R4" s="186">
        <f>P4+Q4</f>
        <v>0</v>
      </c>
    </row>
    <row r="5" spans="1:18" ht="9" customHeight="1">
      <c r="A5" s="187"/>
      <c r="B5" s="188"/>
      <c r="C5" s="189"/>
      <c r="D5" s="190"/>
      <c r="E5" s="191"/>
      <c r="F5" s="192"/>
      <c r="G5" s="192"/>
      <c r="H5" s="191"/>
      <c r="I5" s="191"/>
      <c r="J5" s="193"/>
      <c r="K5" s="194"/>
      <c r="L5" s="194"/>
      <c r="M5" s="195"/>
      <c r="N5" s="195"/>
      <c r="O5" s="195"/>
      <c r="P5" s="196"/>
      <c r="Q5" s="197"/>
      <c r="R5" s="198"/>
    </row>
    <row r="6" spans="1:18" ht="13.5" customHeight="1">
      <c r="A6" s="199" t="s">
        <v>28</v>
      </c>
      <c r="B6" s="200">
        <v>4</v>
      </c>
      <c r="C6" s="201"/>
      <c r="D6" s="201"/>
      <c r="E6" s="202">
        <f>D6-C6</f>
        <v>0</v>
      </c>
      <c r="F6" s="201"/>
      <c r="G6" s="201"/>
      <c r="H6" s="202">
        <f>G6-F6</f>
        <v>0</v>
      </c>
      <c r="I6" s="202">
        <f>SUM(H6,E6)</f>
        <v>0</v>
      </c>
      <c r="J6" s="203"/>
      <c r="K6" s="204">
        <f>I6-I2*24</f>
        <v>-7</v>
      </c>
      <c r="L6" s="204"/>
      <c r="M6" s="205"/>
      <c r="N6" s="205"/>
      <c r="O6" s="205"/>
      <c r="P6" s="206"/>
      <c r="Q6" s="206"/>
      <c r="R6" s="207"/>
    </row>
    <row r="7" spans="1:18" ht="12.75" customHeight="1">
      <c r="A7" s="168" t="s">
        <v>24</v>
      </c>
      <c r="B7" s="169">
        <v>5</v>
      </c>
      <c r="C7" s="162"/>
      <c r="D7" s="162"/>
      <c r="E7" s="163">
        <f>D7-C7</f>
        <v>0</v>
      </c>
      <c r="F7" s="162"/>
      <c r="G7" s="162"/>
      <c r="H7" s="163">
        <f>G7-F7</f>
        <v>0</v>
      </c>
      <c r="I7" s="163">
        <f>SUM(H7,E7)</f>
        <v>0</v>
      </c>
      <c r="J7" s="164"/>
      <c r="K7" s="170">
        <f>I7-I2*24</f>
        <v>-7</v>
      </c>
      <c r="L7" s="170"/>
      <c r="M7" s="166"/>
      <c r="N7" s="166"/>
      <c r="O7" s="166"/>
      <c r="P7" s="176"/>
      <c r="Q7" s="176"/>
      <c r="R7" s="208"/>
    </row>
    <row r="8" spans="1:18" ht="12.75" customHeight="1">
      <c r="A8" s="168" t="s">
        <v>25</v>
      </c>
      <c r="B8" s="169">
        <v>6</v>
      </c>
      <c r="C8" s="162"/>
      <c r="D8" s="162"/>
      <c r="E8" s="163">
        <f>D8-C8</f>
        <v>0</v>
      </c>
      <c r="F8" s="162"/>
      <c r="G8" s="162"/>
      <c r="H8" s="163">
        <f>G8-F8</f>
        <v>0</v>
      </c>
      <c r="I8" s="163">
        <f>SUM(H8,E8)</f>
        <v>0</v>
      </c>
      <c r="J8" s="164"/>
      <c r="K8" s="170">
        <f>I8-I2*24</f>
        <v>-7</v>
      </c>
      <c r="L8" s="170"/>
      <c r="M8" s="166"/>
      <c r="N8" s="166"/>
      <c r="O8" s="166"/>
      <c r="P8" s="176"/>
      <c r="Q8" s="176"/>
      <c r="R8" s="208"/>
    </row>
    <row r="9" spans="1:18" ht="12.75" customHeight="1">
      <c r="A9" s="168" t="s">
        <v>26</v>
      </c>
      <c r="B9" s="169">
        <v>7</v>
      </c>
      <c r="C9" s="162"/>
      <c r="D9" s="162"/>
      <c r="E9" s="163">
        <f>D9-C9</f>
        <v>0</v>
      </c>
      <c r="F9" s="162"/>
      <c r="G9" s="162"/>
      <c r="H9" s="163">
        <f>G9-F9</f>
        <v>0</v>
      </c>
      <c r="I9" s="163">
        <f>SUM(H9,E9)</f>
        <v>0</v>
      </c>
      <c r="J9" s="164"/>
      <c r="K9" s="170">
        <f>I9-I2*24</f>
        <v>-7</v>
      </c>
      <c r="L9" s="170"/>
      <c r="M9" s="166"/>
      <c r="N9" s="166"/>
      <c r="O9" s="166"/>
      <c r="P9" s="176"/>
      <c r="Q9" s="176"/>
      <c r="R9" s="208"/>
    </row>
    <row r="10" spans="1:18" ht="13.5" customHeight="1">
      <c r="A10" s="178" t="s">
        <v>27</v>
      </c>
      <c r="B10" s="179">
        <v>8</v>
      </c>
      <c r="C10" s="180"/>
      <c r="D10" s="180"/>
      <c r="E10" s="181">
        <f>D10-C10</f>
        <v>0</v>
      </c>
      <c r="F10" s="180"/>
      <c r="G10" s="180"/>
      <c r="H10" s="181">
        <f>G10-F10</f>
        <v>0</v>
      </c>
      <c r="I10" s="181">
        <f>SUM(H10,E10)</f>
        <v>0</v>
      </c>
      <c r="J10" s="182">
        <v>0</v>
      </c>
      <c r="K10" s="183">
        <f>I10-I2*24</f>
        <v>-7</v>
      </c>
      <c r="L10" s="183">
        <f>K10+K9+K8+K7+K6</f>
        <v>-35</v>
      </c>
      <c r="M10" s="184" t="str">
        <f>IF(L10&lt;K2,"0,00",IF(L10&lt;L2,L10*M3*24,IF(L10&gt;L2,L2*M3*24)))</f>
        <v>0,00</v>
      </c>
      <c r="N10" s="184">
        <f>IF(L10&gt;L2,(L10-L2)*N3*24,IF(L10&lt;L2,0))</f>
        <v>0</v>
      </c>
      <c r="O10" s="185">
        <f>M10+N10</f>
        <v>0</v>
      </c>
      <c r="P10" s="183" t="str">
        <f>IF(L10&lt;K2,"00",IF(L10&lt;L2,L10*P2*24,IF(L10&gt;L2,L2*24*P2*24)))</f>
        <v>00</v>
      </c>
      <c r="Q10" s="183">
        <f>IF(L10&gt;L2,(L10-L2)*Q2*24,IF(L10&lt;L2,0))</f>
        <v>0</v>
      </c>
      <c r="R10" s="186">
        <f>P10+Q10</f>
        <v>0</v>
      </c>
    </row>
    <row r="11" spans="1:18" ht="9" customHeight="1">
      <c r="A11" s="209"/>
      <c r="B11" s="188"/>
      <c r="C11" s="189"/>
      <c r="D11" s="190"/>
      <c r="E11" s="210"/>
      <c r="F11" s="190"/>
      <c r="G11" s="190"/>
      <c r="H11" s="191"/>
      <c r="I11" s="191"/>
      <c r="J11" s="193"/>
      <c r="K11" s="194"/>
      <c r="L11" s="194"/>
      <c r="M11" s="195"/>
      <c r="N11" s="195"/>
      <c r="O11" s="195"/>
      <c r="P11" s="196"/>
      <c r="Q11" s="197"/>
      <c r="R11" s="198"/>
    </row>
    <row r="12" spans="1:18" ht="13.5" customHeight="1">
      <c r="A12" s="199" t="s">
        <v>28</v>
      </c>
      <c r="B12" s="200">
        <v>11</v>
      </c>
      <c r="C12" s="201"/>
      <c r="D12" s="201"/>
      <c r="E12" s="202">
        <f>D12-C12</f>
        <v>0</v>
      </c>
      <c r="F12" s="201"/>
      <c r="G12" s="201"/>
      <c r="H12" s="202">
        <f>G12-F12</f>
        <v>0</v>
      </c>
      <c r="I12" s="202">
        <f>SUM(H12,E12)</f>
        <v>0</v>
      </c>
      <c r="J12" s="203"/>
      <c r="K12" s="204">
        <f>I12-I2*24</f>
        <v>-7</v>
      </c>
      <c r="L12" s="204"/>
      <c r="M12" s="205"/>
      <c r="N12" s="205"/>
      <c r="O12" s="205"/>
      <c r="P12" s="206"/>
      <c r="Q12" s="206"/>
      <c r="R12" s="207"/>
    </row>
    <row r="13" spans="1:18" ht="12.75" customHeight="1">
      <c r="A13" s="168" t="s">
        <v>24</v>
      </c>
      <c r="B13" s="169">
        <v>12</v>
      </c>
      <c r="C13" s="162"/>
      <c r="D13" s="162"/>
      <c r="E13" s="163">
        <f>D13-C13</f>
        <v>0</v>
      </c>
      <c r="F13" s="162"/>
      <c r="G13" s="162"/>
      <c r="H13" s="163">
        <f>G13-F13</f>
        <v>0</v>
      </c>
      <c r="I13" s="163">
        <f>SUM(H13,E13)</f>
        <v>0</v>
      </c>
      <c r="J13" s="164"/>
      <c r="K13" s="170">
        <f>I13-I2*24</f>
        <v>-7</v>
      </c>
      <c r="L13" s="170"/>
      <c r="M13" s="176"/>
      <c r="N13" s="166"/>
      <c r="O13" s="166"/>
      <c r="P13" s="176"/>
      <c r="Q13" s="176"/>
      <c r="R13" s="208"/>
    </row>
    <row r="14" spans="1:18" ht="12.75" customHeight="1">
      <c r="A14" s="168" t="s">
        <v>25</v>
      </c>
      <c r="B14" s="169">
        <v>13</v>
      </c>
      <c r="C14" s="162"/>
      <c r="D14" s="162"/>
      <c r="E14" s="163">
        <f>D14-C14</f>
        <v>0</v>
      </c>
      <c r="F14" s="162"/>
      <c r="G14" s="162"/>
      <c r="H14" s="163">
        <f>G14-F14</f>
        <v>0</v>
      </c>
      <c r="I14" s="163">
        <f>SUM(H14,E14)</f>
        <v>0</v>
      </c>
      <c r="J14" s="164"/>
      <c r="K14" s="170">
        <f>I14-I2*24</f>
        <v>-7</v>
      </c>
      <c r="L14" s="170"/>
      <c r="M14" s="166"/>
      <c r="N14" s="166"/>
      <c r="O14" s="166"/>
      <c r="P14" s="176"/>
      <c r="Q14" s="176"/>
      <c r="R14" s="208"/>
    </row>
    <row r="15" spans="1:18" ht="12.75" customHeight="1">
      <c r="A15" s="168" t="s">
        <v>26</v>
      </c>
      <c r="B15" s="169">
        <v>14</v>
      </c>
      <c r="C15" s="162"/>
      <c r="D15" s="162"/>
      <c r="E15" s="163">
        <f>D15-C15</f>
        <v>0</v>
      </c>
      <c r="F15" s="162"/>
      <c r="G15" s="162"/>
      <c r="H15" s="163">
        <f>G15-F15</f>
        <v>0</v>
      </c>
      <c r="I15" s="163">
        <f>SUM(H15,E15)</f>
        <v>0</v>
      </c>
      <c r="J15" s="164"/>
      <c r="K15" s="170">
        <f>I15-I2*24</f>
        <v>-7</v>
      </c>
      <c r="L15" s="170"/>
      <c r="M15" s="166"/>
      <c r="N15" s="166"/>
      <c r="O15" s="166"/>
      <c r="P15" s="176"/>
      <c r="Q15" s="176"/>
      <c r="R15" s="208"/>
    </row>
    <row r="16" spans="1:18" ht="13.5" customHeight="1">
      <c r="A16" s="178" t="s">
        <v>27</v>
      </c>
      <c r="B16" s="179">
        <v>15</v>
      </c>
      <c r="C16" s="180"/>
      <c r="D16" s="180"/>
      <c r="E16" s="181">
        <f>D16-C16</f>
        <v>0</v>
      </c>
      <c r="F16" s="180"/>
      <c r="G16" s="180"/>
      <c r="H16" s="181">
        <f>G16-F16</f>
        <v>0</v>
      </c>
      <c r="I16" s="181">
        <f>SUM(H16,E16)</f>
        <v>0</v>
      </c>
      <c r="J16" s="182">
        <v>0</v>
      </c>
      <c r="K16" s="183">
        <f>I16-I2*24</f>
        <v>-7</v>
      </c>
      <c r="L16" s="183">
        <f>K16+K15+K14+K13+K12</f>
        <v>-35</v>
      </c>
      <c r="M16" s="184" t="str">
        <f>IF(L16&lt;K2,"0,00",IF(L16&lt;L2,L16*M3*24,IF(L16&gt;L2,L2*M3*24)))</f>
        <v>0,00</v>
      </c>
      <c r="N16" s="184">
        <f>IF(L16&gt;L2,(L16-L2)*N3*24,IF(L16&lt;L2,0))</f>
        <v>0</v>
      </c>
      <c r="O16" s="185">
        <f>M16+N16</f>
        <v>0</v>
      </c>
      <c r="P16" s="183" t="str">
        <f>IF(L16&lt;K2,"00",IF(L16&lt;L2,L16*P2*24,IF(L16&gt;L2,L2*24*P2*24)))</f>
        <v>00</v>
      </c>
      <c r="Q16" s="183">
        <f>IF(L16&gt;L2,(L16-L2)*Q2*24,IF(L16&lt;L2,0))</f>
        <v>0</v>
      </c>
      <c r="R16" s="186">
        <f>P16+Q16*24</f>
        <v>0</v>
      </c>
    </row>
    <row r="17" spans="1:18" ht="9" customHeight="1">
      <c r="A17" s="209"/>
      <c r="B17" s="194"/>
      <c r="C17" s="189"/>
      <c r="D17" s="190"/>
      <c r="E17" s="210"/>
      <c r="F17" s="190"/>
      <c r="G17" s="190"/>
      <c r="H17" s="191"/>
      <c r="I17" s="191"/>
      <c r="J17" s="193"/>
      <c r="K17" s="194"/>
      <c r="L17" s="194"/>
      <c r="M17" s="195"/>
      <c r="N17" s="195"/>
      <c r="O17" s="195"/>
      <c r="P17" s="196"/>
      <c r="Q17" s="197"/>
      <c r="R17" s="198"/>
    </row>
    <row r="18" spans="1:18" ht="13.5" customHeight="1">
      <c r="A18" s="199" t="s">
        <v>28</v>
      </c>
      <c r="B18" s="200">
        <v>18</v>
      </c>
      <c r="C18" s="201"/>
      <c r="D18" s="201"/>
      <c r="E18" s="202">
        <f>D18-C18</f>
        <v>0</v>
      </c>
      <c r="F18" s="201"/>
      <c r="G18" s="201"/>
      <c r="H18" s="202">
        <f>G18-F18</f>
        <v>0</v>
      </c>
      <c r="I18" s="202">
        <f>SUM(H18,E18)</f>
        <v>0</v>
      </c>
      <c r="J18" s="203"/>
      <c r="K18" s="204">
        <f>I18-I2*24</f>
        <v>-7</v>
      </c>
      <c r="L18" s="204"/>
      <c r="M18" s="205"/>
      <c r="N18" s="205"/>
      <c r="O18" s="205"/>
      <c r="P18" s="206"/>
      <c r="Q18" s="206"/>
      <c r="R18" s="207"/>
    </row>
    <row r="19" spans="1:18" ht="12.75" customHeight="1">
      <c r="A19" s="168" t="s">
        <v>24</v>
      </c>
      <c r="B19" s="169">
        <v>19</v>
      </c>
      <c r="C19" s="162"/>
      <c r="D19" s="162"/>
      <c r="E19" s="163">
        <f>D19-C19</f>
        <v>0</v>
      </c>
      <c r="F19" s="162"/>
      <c r="G19" s="162"/>
      <c r="H19" s="163">
        <f>G19-F19</f>
        <v>0</v>
      </c>
      <c r="I19" s="163">
        <f>SUM(H19,E19)</f>
        <v>0</v>
      </c>
      <c r="J19" s="164"/>
      <c r="K19" s="170">
        <f>I19-I2*24</f>
        <v>-7</v>
      </c>
      <c r="L19" s="170"/>
      <c r="M19" s="166"/>
      <c r="N19" s="166"/>
      <c r="O19" s="166"/>
      <c r="P19" s="176"/>
      <c r="Q19" s="176"/>
      <c r="R19" s="208"/>
    </row>
    <row r="20" spans="1:18" ht="12.75" customHeight="1">
      <c r="A20" s="168" t="s">
        <v>25</v>
      </c>
      <c r="B20" s="169">
        <v>20</v>
      </c>
      <c r="C20" s="162"/>
      <c r="D20" s="162"/>
      <c r="E20" s="163">
        <f>D20-C20</f>
        <v>0</v>
      </c>
      <c r="F20" s="162"/>
      <c r="G20" s="162"/>
      <c r="H20" s="163">
        <f>G20-F20</f>
        <v>0</v>
      </c>
      <c r="I20" s="163">
        <f>SUM(H20,E20)</f>
        <v>0</v>
      </c>
      <c r="J20" s="164"/>
      <c r="K20" s="170">
        <f>I20-I2*24</f>
        <v>-7</v>
      </c>
      <c r="L20" s="170"/>
      <c r="M20" s="166"/>
      <c r="N20" s="166"/>
      <c r="O20" s="166"/>
      <c r="P20" s="176"/>
      <c r="Q20" s="176"/>
      <c r="R20" s="208"/>
    </row>
    <row r="21" spans="1:18" ht="12.75" customHeight="1">
      <c r="A21" s="168" t="s">
        <v>26</v>
      </c>
      <c r="B21" s="169">
        <v>21</v>
      </c>
      <c r="C21" s="162"/>
      <c r="D21" s="162"/>
      <c r="E21" s="163">
        <f>D21-C21</f>
        <v>0</v>
      </c>
      <c r="F21" s="162"/>
      <c r="G21" s="162"/>
      <c r="H21" s="163">
        <f>G21-F21</f>
        <v>0</v>
      </c>
      <c r="I21" s="163">
        <f>SUM(H21,E21)</f>
        <v>0</v>
      </c>
      <c r="J21" s="164"/>
      <c r="K21" s="170">
        <f>I21-I2*24</f>
        <v>-7</v>
      </c>
      <c r="L21" s="170"/>
      <c r="M21" s="166"/>
      <c r="N21" s="166"/>
      <c r="O21" s="166"/>
      <c r="P21" s="176"/>
      <c r="Q21" s="176"/>
      <c r="R21" s="208"/>
    </row>
    <row r="22" spans="1:18" ht="13.5" customHeight="1">
      <c r="A22" s="178" t="s">
        <v>27</v>
      </c>
      <c r="B22" s="179">
        <v>22</v>
      </c>
      <c r="C22" s="180"/>
      <c r="D22" s="180"/>
      <c r="E22" s="181">
        <f>D22-C22</f>
        <v>0</v>
      </c>
      <c r="F22" s="180"/>
      <c r="G22" s="180"/>
      <c r="H22" s="181">
        <f>G22-F22</f>
        <v>0</v>
      </c>
      <c r="I22" s="181">
        <f>SUM(H22,E22)</f>
        <v>0</v>
      </c>
      <c r="J22" s="182">
        <v>0</v>
      </c>
      <c r="K22" s="183">
        <f>I22-I2*24</f>
        <v>-7</v>
      </c>
      <c r="L22" s="183">
        <f>K18+K19+K20+K21+K22</f>
        <v>-35</v>
      </c>
      <c r="M22" s="184" t="str">
        <f>IF(L22&lt;K2,"0,00",IF(L22&lt;L2,L22*M3*24,IF(L22&gt;L2,L2*M3*24)))</f>
        <v>0,00</v>
      </c>
      <c r="N22" s="184">
        <f>IF(L22&gt;L2,(L22-L2)*N3*24,IF(L22&lt;L2,0))</f>
        <v>0</v>
      </c>
      <c r="O22" s="185">
        <f>M22+N22</f>
        <v>0</v>
      </c>
      <c r="P22" s="183" t="str">
        <f>IF(L22&lt;K2,"00",IF(L22&lt;L2,L22*P2*24,IF(L22&gt;L2,L2*24*P2*24)))</f>
        <v>00</v>
      </c>
      <c r="Q22" s="183">
        <f>IF(L22&gt;L2,(L22-L2)*Q2*24,IF(L22&lt;L2,0))</f>
        <v>0</v>
      </c>
      <c r="R22" s="186">
        <f>P22+Q22</f>
        <v>0</v>
      </c>
    </row>
    <row r="23" spans="1:18" ht="9" customHeight="1">
      <c r="A23" s="209"/>
      <c r="B23" s="194"/>
      <c r="C23" s="189"/>
      <c r="D23" s="190"/>
      <c r="E23" s="210"/>
      <c r="F23" s="190"/>
      <c r="G23" s="190"/>
      <c r="H23" s="191"/>
      <c r="I23" s="191"/>
      <c r="J23" s="193"/>
      <c r="K23" s="194"/>
      <c r="L23" s="194"/>
      <c r="M23" s="195"/>
      <c r="N23" s="195"/>
      <c r="O23" s="195"/>
      <c r="P23" s="196"/>
      <c r="Q23" s="197"/>
      <c r="R23" s="198"/>
    </row>
    <row r="24" spans="1:18" ht="13.5" customHeight="1">
      <c r="A24" s="199" t="s">
        <v>28</v>
      </c>
      <c r="B24" s="200">
        <v>25</v>
      </c>
      <c r="C24" s="201"/>
      <c r="D24" s="201"/>
      <c r="E24" s="202">
        <f>D24-C24</f>
        <v>0</v>
      </c>
      <c r="F24" s="201"/>
      <c r="G24" s="201"/>
      <c r="H24" s="202">
        <f>G24-F24</f>
        <v>0</v>
      </c>
      <c r="I24" s="202">
        <f>SUM(H24,E24)</f>
        <v>0</v>
      </c>
      <c r="J24" s="203"/>
      <c r="K24" s="204">
        <f>I24-I2*24</f>
        <v>-7</v>
      </c>
      <c r="L24" s="204"/>
      <c r="M24" s="205"/>
      <c r="N24" s="205"/>
      <c r="O24" s="205"/>
      <c r="P24" s="206"/>
      <c r="Q24" s="206"/>
      <c r="R24" s="207"/>
    </row>
    <row r="25" spans="1:18" ht="12.75" customHeight="1">
      <c r="A25" s="168" t="s">
        <v>24</v>
      </c>
      <c r="B25" s="169">
        <v>26</v>
      </c>
      <c r="C25" s="162"/>
      <c r="D25" s="162"/>
      <c r="E25" s="163">
        <f>D25-C25</f>
        <v>0</v>
      </c>
      <c r="F25" s="162"/>
      <c r="G25" s="162"/>
      <c r="H25" s="163">
        <f>G25-F25</f>
        <v>0</v>
      </c>
      <c r="I25" s="163">
        <f>SUM(H25,E25)</f>
        <v>0</v>
      </c>
      <c r="J25" s="164"/>
      <c r="K25" s="170">
        <f>I25-I2*24</f>
        <v>-7</v>
      </c>
      <c r="L25" s="170"/>
      <c r="M25" s="166"/>
      <c r="N25" s="166"/>
      <c r="O25" s="166"/>
      <c r="P25" s="176"/>
      <c r="Q25" s="176"/>
      <c r="R25" s="208"/>
    </row>
    <row r="26" spans="1:18" ht="12.75" customHeight="1">
      <c r="A26" s="168" t="s">
        <v>25</v>
      </c>
      <c r="B26" s="169">
        <v>27</v>
      </c>
      <c r="C26" s="162"/>
      <c r="D26" s="162"/>
      <c r="E26" s="163">
        <f>D26-C26</f>
        <v>0</v>
      </c>
      <c r="F26" s="162"/>
      <c r="G26" s="162"/>
      <c r="H26" s="163">
        <f>G26-F26</f>
        <v>0</v>
      </c>
      <c r="I26" s="163">
        <f>SUM(H26,E26)</f>
        <v>0</v>
      </c>
      <c r="J26" s="164"/>
      <c r="K26" s="170">
        <f>I26-I2*24</f>
        <v>-7</v>
      </c>
      <c r="L26" s="170"/>
      <c r="M26" s="166"/>
      <c r="N26" s="166"/>
      <c r="O26" s="166"/>
      <c r="P26" s="176"/>
      <c r="Q26" s="176"/>
      <c r="R26" s="208"/>
    </row>
    <row r="27" spans="1:18" ht="12.75" customHeight="1">
      <c r="A27" s="168" t="s">
        <v>26</v>
      </c>
      <c r="B27" s="169">
        <v>28</v>
      </c>
      <c r="C27" s="162"/>
      <c r="D27" s="162"/>
      <c r="E27" s="164">
        <v>0</v>
      </c>
      <c r="F27" s="162"/>
      <c r="G27" s="162"/>
      <c r="H27" s="164">
        <v>0</v>
      </c>
      <c r="I27" s="164">
        <f>SUM(H27,E27)</f>
        <v>0</v>
      </c>
      <c r="J27" s="164"/>
      <c r="K27" s="170">
        <f>I27-I2*24</f>
        <v>-7</v>
      </c>
      <c r="L27" s="170"/>
      <c r="M27" s="166"/>
      <c r="N27" s="166"/>
      <c r="O27" s="166"/>
      <c r="P27" s="176"/>
      <c r="Q27" s="176"/>
      <c r="R27" s="208"/>
    </row>
    <row r="28" spans="1:18" ht="13.5" customHeight="1">
      <c r="A28" s="178" t="s">
        <v>27</v>
      </c>
      <c r="B28" s="179">
        <v>29</v>
      </c>
      <c r="C28" s="180"/>
      <c r="D28" s="180"/>
      <c r="E28" s="182">
        <v>0</v>
      </c>
      <c r="F28" s="180"/>
      <c r="G28" s="180"/>
      <c r="H28" s="182">
        <v>0</v>
      </c>
      <c r="I28" s="182">
        <v>0</v>
      </c>
      <c r="J28" s="182">
        <v>0</v>
      </c>
      <c r="K28" s="183">
        <f>I28-I2*24</f>
        <v>-7</v>
      </c>
      <c r="L28" s="183">
        <f>K28+K27+K26+K25+K24</f>
        <v>-35</v>
      </c>
      <c r="M28" s="184" t="str">
        <f>IF(L28&lt;K2,"0,00",IF(L28&lt;L2,L28*M3*24,IF(L28&gt;L2,L2*M3*24)))</f>
        <v>0,00</v>
      </c>
      <c r="N28" s="184">
        <f>IF(L28&gt;L2,(L28-L2)*N3*24,IF(L28&lt;L2,0))</f>
        <v>0</v>
      </c>
      <c r="O28" s="185">
        <f>M28+N28</f>
        <v>0</v>
      </c>
      <c r="P28" s="183" t="str">
        <f>IF(L28&lt;K2,"00",IF(L28&lt;L2,L28*P2*24,IF(L28&gt;L2,L2*24*P2*24)))</f>
        <v>00</v>
      </c>
      <c r="Q28" s="183">
        <f>IF(L28&gt;L2,(L28-L2)*Q2*24,IF(L28&lt;L2,0))</f>
        <v>0</v>
      </c>
      <c r="R28" s="186">
        <f>P28+Q28</f>
        <v>0</v>
      </c>
    </row>
    <row r="29" spans="1:18" ht="16.5" customHeight="1">
      <c r="A29" s="211" t="s">
        <v>31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3"/>
      <c r="L29" s="148">
        <f>SUMIF(L4:L28,"&lt;00:00")</f>
        <v>-147</v>
      </c>
      <c r="M29" s="149">
        <f>M28+M22+M16+M10+M4</f>
        <v>0</v>
      </c>
      <c r="N29" s="149">
        <f>N28+N22+N16+N10+N4</f>
        <v>0</v>
      </c>
      <c r="O29" s="149">
        <f>O28+O22+O16+O10+O4</f>
        <v>0</v>
      </c>
      <c r="P29" s="148">
        <f>P4+P10+P16+P22+P28</f>
        <v>0</v>
      </c>
      <c r="Q29" s="148">
        <f>Q4+Q10+Q16+Q22+Q28</f>
        <v>0</v>
      </c>
      <c r="R29" s="214">
        <f>R28+R22+R16+R10+R4</f>
        <v>0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231" customWidth="1"/>
    <col min="2" max="2" width="3.59765625" style="231" customWidth="1"/>
    <col min="3" max="3" width="5.3984375" style="231" customWidth="1"/>
    <col min="4" max="4" width="5.296875" style="231" customWidth="1"/>
    <col min="5" max="5" width="5.69921875" style="231" customWidth="1"/>
    <col min="6" max="6" width="5.3984375" style="231" customWidth="1"/>
    <col min="7" max="7" width="5.19921875" style="231" customWidth="1"/>
    <col min="8" max="8" width="5.59765625" style="231" customWidth="1"/>
    <col min="9" max="9" width="5.8984375" style="231" customWidth="1"/>
    <col min="10" max="10" width="6.8984375" style="231" customWidth="1"/>
    <col min="11" max="11" width="6" style="231" customWidth="1"/>
    <col min="12" max="12" width="6.59765625" style="231" customWidth="1"/>
    <col min="13" max="15" width="9.3984375" style="231" customWidth="1"/>
    <col min="16" max="16" width="9.19921875" style="231" customWidth="1"/>
    <col min="17" max="17" width="9.59765625" style="231" customWidth="1"/>
    <col min="18" max="18" width="9.296875" style="231" customWidth="1"/>
    <col min="19" max="256" width="10.296875" style="231" customWidth="1"/>
  </cols>
  <sheetData>
    <row r="1" spans="1:18" ht="12.75" customHeight="1">
      <c r="A1" s="152">
        <v>39021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 t="s">
        <v>32</v>
      </c>
      <c r="N1" s="157"/>
      <c r="O1" s="154" t="s">
        <v>23</v>
      </c>
      <c r="P1" s="156" t="s">
        <v>33</v>
      </c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3.5" customHeight="1">
      <c r="A3" s="178"/>
      <c r="B3" s="179"/>
      <c r="C3" s="180"/>
      <c r="D3" s="180"/>
      <c r="E3" s="181"/>
      <c r="F3" s="180"/>
      <c r="G3" s="180"/>
      <c r="H3" s="181"/>
      <c r="I3" s="181"/>
      <c r="J3" s="182"/>
      <c r="K3" s="183"/>
      <c r="L3" s="183"/>
      <c r="M3" s="171">
        <f>'A LIRE - Tableau 1'!G5</f>
        <v>12.5</v>
      </c>
      <c r="N3" s="216">
        <f>'A LIRE - Tableau 1'!G7</f>
        <v>15</v>
      </c>
      <c r="O3" s="217"/>
      <c r="P3" s="218"/>
      <c r="Q3" s="219"/>
      <c r="R3" s="220"/>
    </row>
    <row r="4" spans="1:18" ht="9" customHeight="1">
      <c r="A4" s="187"/>
      <c r="B4" s="188"/>
      <c r="C4" s="189"/>
      <c r="D4" s="190"/>
      <c r="E4" s="191"/>
      <c r="F4" s="192"/>
      <c r="G4" s="192"/>
      <c r="H4" s="191"/>
      <c r="I4" s="191"/>
      <c r="J4" s="193"/>
      <c r="K4" s="194"/>
      <c r="L4" s="194"/>
      <c r="M4" s="221"/>
      <c r="N4" s="195"/>
      <c r="O4" s="195"/>
      <c r="P4" s="196"/>
      <c r="Q4" s="197"/>
      <c r="R4" s="198"/>
    </row>
    <row r="5" spans="1:18" ht="13.5" customHeight="1">
      <c r="A5" s="199" t="s">
        <v>28</v>
      </c>
      <c r="B5" s="200">
        <v>1</v>
      </c>
      <c r="C5" s="201"/>
      <c r="D5" s="201"/>
      <c r="E5" s="202">
        <f>D5-C5</f>
        <v>0</v>
      </c>
      <c r="F5" s="201"/>
      <c r="G5" s="201"/>
      <c r="H5" s="202">
        <f>G5-F5</f>
        <v>0</v>
      </c>
      <c r="I5" s="202">
        <f>SUM(H5,E5)</f>
        <v>0</v>
      </c>
      <c r="J5" s="203"/>
      <c r="K5" s="204">
        <f>I5-I2*24</f>
        <v>-7</v>
      </c>
      <c r="L5" s="204"/>
      <c r="M5" s="205"/>
      <c r="N5" s="205"/>
      <c r="O5" s="205"/>
      <c r="P5" s="206"/>
      <c r="Q5" s="206"/>
      <c r="R5" s="207"/>
    </row>
    <row r="6" spans="1:18" ht="12.75" customHeight="1">
      <c r="A6" s="168" t="s">
        <v>24</v>
      </c>
      <c r="B6" s="169">
        <v>2</v>
      </c>
      <c r="C6" s="162"/>
      <c r="D6" s="162"/>
      <c r="E6" s="163">
        <f>D6-C6</f>
        <v>0</v>
      </c>
      <c r="F6" s="162"/>
      <c r="G6" s="162"/>
      <c r="H6" s="163">
        <f>G6-F6</f>
        <v>0</v>
      </c>
      <c r="I6" s="163">
        <f>SUM(H6,E6)</f>
        <v>0</v>
      </c>
      <c r="J6" s="164"/>
      <c r="K6" s="170">
        <f>I6-I2*24</f>
        <v>-7</v>
      </c>
      <c r="L6" s="170"/>
      <c r="M6" s="166"/>
      <c r="N6" s="166"/>
      <c r="O6" s="166"/>
      <c r="P6" s="176"/>
      <c r="Q6" s="176"/>
      <c r="R6" s="208"/>
    </row>
    <row r="7" spans="1:18" ht="12.75" customHeight="1">
      <c r="A7" s="168" t="s">
        <v>25</v>
      </c>
      <c r="B7" s="169">
        <v>3</v>
      </c>
      <c r="C7" s="162"/>
      <c r="D7" s="162"/>
      <c r="E7" s="163">
        <f>D7-C7</f>
        <v>0</v>
      </c>
      <c r="F7" s="162"/>
      <c r="G7" s="162"/>
      <c r="H7" s="163">
        <f>G7-F7</f>
        <v>0</v>
      </c>
      <c r="I7" s="163">
        <f>SUM(H7,E7)</f>
        <v>0</v>
      </c>
      <c r="J7" s="164"/>
      <c r="K7" s="170">
        <f>I7-I2*24</f>
        <v>-7</v>
      </c>
      <c r="L7" s="170"/>
      <c r="M7" s="166"/>
      <c r="N7" s="166"/>
      <c r="O7" s="166"/>
      <c r="P7" s="176"/>
      <c r="Q7" s="176"/>
      <c r="R7" s="208"/>
    </row>
    <row r="8" spans="1:18" ht="12.75" customHeight="1">
      <c r="A8" s="168" t="s">
        <v>26</v>
      </c>
      <c r="B8" s="169">
        <v>4</v>
      </c>
      <c r="C8" s="162"/>
      <c r="D8" s="162"/>
      <c r="E8" s="163">
        <f>D8-C8</f>
        <v>0</v>
      </c>
      <c r="F8" s="162"/>
      <c r="G8" s="162"/>
      <c r="H8" s="163">
        <f>G8-F8</f>
        <v>0</v>
      </c>
      <c r="I8" s="163">
        <f>SUM(H8,E8)</f>
        <v>0</v>
      </c>
      <c r="J8" s="164"/>
      <c r="K8" s="170">
        <f>I8-I2*24</f>
        <v>-7</v>
      </c>
      <c r="L8" s="170"/>
      <c r="M8" s="166"/>
      <c r="N8" s="166"/>
      <c r="O8" s="166"/>
      <c r="P8" s="176"/>
      <c r="Q8" s="176"/>
      <c r="R8" s="208"/>
    </row>
    <row r="9" spans="1:18" ht="13.5" customHeight="1">
      <c r="A9" s="178" t="s">
        <v>27</v>
      </c>
      <c r="B9" s="179">
        <v>5</v>
      </c>
      <c r="C9" s="180"/>
      <c r="D9" s="180"/>
      <c r="E9" s="181">
        <f>D9-C9</f>
        <v>0</v>
      </c>
      <c r="F9" s="180"/>
      <c r="G9" s="180"/>
      <c r="H9" s="181">
        <f>G9-F9</f>
        <v>0</v>
      </c>
      <c r="I9" s="181">
        <f>SUM(H9,E9)</f>
        <v>0</v>
      </c>
      <c r="J9" s="182">
        <v>0</v>
      </c>
      <c r="K9" s="183">
        <f>I9-I2*24</f>
        <v>-7</v>
      </c>
      <c r="L9" s="183">
        <f>K9+K8+K7+K6+K5</f>
        <v>-35</v>
      </c>
      <c r="M9" s="184" t="str">
        <f>IF(L9&lt;K2,"0,00",IF(L9&lt;L2,L9*M3*24,IF(L9&gt;L2,L2*M3*24)))</f>
        <v>0,00</v>
      </c>
      <c r="N9" s="184">
        <f>IF(L9&gt;L2,(L9-L2)*N3*24,IF(L9&lt;L2,0))</f>
        <v>0</v>
      </c>
      <c r="O9" s="185">
        <f>M9+N9</f>
        <v>0</v>
      </c>
      <c r="P9" s="183" t="str">
        <f>IF(L9&lt;K2,"00",IF(L9&lt;L2,L9*P2*24,IF(L9&gt;L2,L2*24*P2*24)))</f>
        <v>00</v>
      </c>
      <c r="Q9" s="183">
        <f>IF(L9&gt;L2,(L9-L2)*Q2*24,IF(L9&lt;L2,0))</f>
        <v>0</v>
      </c>
      <c r="R9" s="186">
        <f>P9+Q9</f>
        <v>0</v>
      </c>
    </row>
    <row r="10" spans="1:18" ht="9" customHeight="1">
      <c r="A10" s="209"/>
      <c r="B10" s="188"/>
      <c r="C10" s="189"/>
      <c r="D10" s="190"/>
      <c r="E10" s="210"/>
      <c r="F10" s="190"/>
      <c r="G10" s="190"/>
      <c r="H10" s="191"/>
      <c r="I10" s="191"/>
      <c r="J10" s="193"/>
      <c r="K10" s="194"/>
      <c r="L10" s="194"/>
      <c r="M10" s="195"/>
      <c r="N10" s="195"/>
      <c r="O10" s="195"/>
      <c r="P10" s="196"/>
      <c r="Q10" s="197"/>
      <c r="R10" s="198"/>
    </row>
    <row r="11" spans="1:18" ht="13.5" customHeight="1">
      <c r="A11" s="199" t="s">
        <v>28</v>
      </c>
      <c r="B11" s="200">
        <v>8</v>
      </c>
      <c r="C11" s="201"/>
      <c r="D11" s="201"/>
      <c r="E11" s="202">
        <f>D11-C11</f>
        <v>0</v>
      </c>
      <c r="F11" s="201"/>
      <c r="G11" s="201"/>
      <c r="H11" s="202">
        <f>G11-F11</f>
        <v>0</v>
      </c>
      <c r="I11" s="202">
        <f>SUM(H11,E11)</f>
        <v>0</v>
      </c>
      <c r="J11" s="203"/>
      <c r="K11" s="204">
        <f>I11-I2*24</f>
        <v>-7</v>
      </c>
      <c r="L11" s="204"/>
      <c r="M11" s="205"/>
      <c r="N11" s="205"/>
      <c r="O11" s="205"/>
      <c r="P11" s="206"/>
      <c r="Q11" s="206"/>
      <c r="R11" s="207"/>
    </row>
    <row r="12" spans="1:18" ht="12.75" customHeight="1">
      <c r="A12" s="168" t="s">
        <v>24</v>
      </c>
      <c r="B12" s="169">
        <v>9</v>
      </c>
      <c r="C12" s="162"/>
      <c r="D12" s="162"/>
      <c r="E12" s="163">
        <f>D12-C12</f>
        <v>0</v>
      </c>
      <c r="F12" s="162"/>
      <c r="G12" s="162"/>
      <c r="H12" s="163">
        <f>G12-F12</f>
        <v>0</v>
      </c>
      <c r="I12" s="163">
        <f>SUM(H12,E12)</f>
        <v>0</v>
      </c>
      <c r="J12" s="164"/>
      <c r="K12" s="170">
        <f>I12-I2*24</f>
        <v>-7</v>
      </c>
      <c r="L12" s="170"/>
      <c r="M12" s="176"/>
      <c r="N12" s="166"/>
      <c r="O12" s="166"/>
      <c r="P12" s="176"/>
      <c r="Q12" s="176"/>
      <c r="R12" s="208"/>
    </row>
    <row r="13" spans="1:18" ht="12.75" customHeight="1">
      <c r="A13" s="168" t="s">
        <v>25</v>
      </c>
      <c r="B13" s="169">
        <v>10</v>
      </c>
      <c r="C13" s="162"/>
      <c r="D13" s="162"/>
      <c r="E13" s="163">
        <f>D13-C13</f>
        <v>0</v>
      </c>
      <c r="F13" s="162"/>
      <c r="G13" s="162"/>
      <c r="H13" s="163">
        <f>G13-F13</f>
        <v>0</v>
      </c>
      <c r="I13" s="163">
        <f>SUM(H13,E13)</f>
        <v>0</v>
      </c>
      <c r="J13" s="164"/>
      <c r="K13" s="170">
        <f>I13-I2*24</f>
        <v>-7</v>
      </c>
      <c r="L13" s="170"/>
      <c r="M13" s="166"/>
      <c r="N13" s="166"/>
      <c r="O13" s="166"/>
      <c r="P13" s="176"/>
      <c r="Q13" s="176"/>
      <c r="R13" s="208"/>
    </row>
    <row r="14" spans="1:18" ht="12.75" customHeight="1">
      <c r="A14" s="168" t="s">
        <v>26</v>
      </c>
      <c r="B14" s="169">
        <v>11</v>
      </c>
      <c r="C14" s="162"/>
      <c r="D14" s="162"/>
      <c r="E14" s="163">
        <f>D14-C14</f>
        <v>0</v>
      </c>
      <c r="F14" s="162"/>
      <c r="G14" s="162"/>
      <c r="H14" s="163">
        <f>G14-F14</f>
        <v>0</v>
      </c>
      <c r="I14" s="163">
        <f>SUM(H14,E14)</f>
        <v>0</v>
      </c>
      <c r="J14" s="164"/>
      <c r="K14" s="170">
        <f>I14-I2*24</f>
        <v>-7</v>
      </c>
      <c r="L14" s="170"/>
      <c r="M14" s="166"/>
      <c r="N14" s="166"/>
      <c r="O14" s="166"/>
      <c r="P14" s="176"/>
      <c r="Q14" s="176"/>
      <c r="R14" s="208"/>
    </row>
    <row r="15" spans="1:18" ht="13.5" customHeight="1">
      <c r="A15" s="178" t="s">
        <v>27</v>
      </c>
      <c r="B15" s="179">
        <v>12</v>
      </c>
      <c r="C15" s="180"/>
      <c r="D15" s="180"/>
      <c r="E15" s="181">
        <f>D15-C15</f>
        <v>0</v>
      </c>
      <c r="F15" s="180"/>
      <c r="G15" s="180"/>
      <c r="H15" s="181">
        <f>G15-F15</f>
        <v>0</v>
      </c>
      <c r="I15" s="181">
        <f>SUM(H15,E15)</f>
        <v>0</v>
      </c>
      <c r="J15" s="182">
        <v>0</v>
      </c>
      <c r="K15" s="183">
        <f>I15-I2*24</f>
        <v>-7</v>
      </c>
      <c r="L15" s="183">
        <f>K15+K14+K13+K12+K11</f>
        <v>-35</v>
      </c>
      <c r="M15" s="184" t="str">
        <f>IF(L15&lt;K2,"0,00",IF(L15&lt;L2,L15*M3*24,IF(L15&gt;L2,L2*M3*24)))</f>
        <v>0,00</v>
      </c>
      <c r="N15" s="184">
        <f>IF(L15&gt;L2,(L15-L2)*N3*24,IF(L15&lt;L2,0))</f>
        <v>0</v>
      </c>
      <c r="O15" s="185">
        <f>M15+N15</f>
        <v>0</v>
      </c>
      <c r="P15" s="183" t="str">
        <f>IF(L15&lt;K2,"00",IF(L15&lt;L2,L15*P2*24,IF(L15&gt;L2,L2*24*P2*24)))</f>
        <v>00</v>
      </c>
      <c r="Q15" s="183">
        <f>IF(L15&gt;L2,(L15-L2)*Q2*24,IF(L15&lt;L2,0))</f>
        <v>0</v>
      </c>
      <c r="R15" s="186">
        <f>P15+Q15*24</f>
        <v>0</v>
      </c>
    </row>
    <row r="16" spans="1:18" ht="9" customHeight="1">
      <c r="A16" s="209"/>
      <c r="B16" s="194"/>
      <c r="C16" s="189"/>
      <c r="D16" s="190"/>
      <c r="E16" s="210"/>
      <c r="F16" s="190"/>
      <c r="G16" s="190"/>
      <c r="H16" s="191"/>
      <c r="I16" s="191"/>
      <c r="J16" s="193"/>
      <c r="K16" s="194"/>
      <c r="L16" s="194"/>
      <c r="M16" s="195"/>
      <c r="N16" s="195"/>
      <c r="O16" s="195"/>
      <c r="P16" s="196"/>
      <c r="Q16" s="197"/>
      <c r="R16" s="198"/>
    </row>
    <row r="17" spans="1:18" ht="13.5" customHeight="1">
      <c r="A17" s="199" t="s">
        <v>28</v>
      </c>
      <c r="B17" s="200">
        <v>15</v>
      </c>
      <c r="C17" s="201"/>
      <c r="D17" s="201"/>
      <c r="E17" s="202">
        <f>D17-C17</f>
        <v>0</v>
      </c>
      <c r="F17" s="201"/>
      <c r="G17" s="201"/>
      <c r="H17" s="202">
        <f>G17-F17</f>
        <v>0</v>
      </c>
      <c r="I17" s="202">
        <f>SUM(H17,E17)</f>
        <v>0</v>
      </c>
      <c r="J17" s="203"/>
      <c r="K17" s="204">
        <f>I17-I2*24</f>
        <v>-7</v>
      </c>
      <c r="L17" s="204"/>
      <c r="M17" s="205"/>
      <c r="N17" s="205"/>
      <c r="O17" s="205"/>
      <c r="P17" s="206"/>
      <c r="Q17" s="206"/>
      <c r="R17" s="207"/>
    </row>
    <row r="18" spans="1:18" ht="12.75" customHeight="1">
      <c r="A18" s="168" t="s">
        <v>24</v>
      </c>
      <c r="B18" s="169">
        <v>16</v>
      </c>
      <c r="C18" s="162"/>
      <c r="D18" s="162"/>
      <c r="E18" s="163">
        <f>D18-C18</f>
        <v>0</v>
      </c>
      <c r="F18" s="162"/>
      <c r="G18" s="162"/>
      <c r="H18" s="163">
        <f>G18-F18</f>
        <v>0</v>
      </c>
      <c r="I18" s="163">
        <f>SUM(H18,E18)</f>
        <v>0</v>
      </c>
      <c r="J18" s="164"/>
      <c r="K18" s="170">
        <f>I18-I2*24</f>
        <v>-7</v>
      </c>
      <c r="L18" s="170"/>
      <c r="M18" s="166"/>
      <c r="N18" s="166"/>
      <c r="O18" s="166"/>
      <c r="P18" s="176"/>
      <c r="Q18" s="176"/>
      <c r="R18" s="208"/>
    </row>
    <row r="19" spans="1:18" ht="12.75" customHeight="1">
      <c r="A19" s="168" t="s">
        <v>25</v>
      </c>
      <c r="B19" s="169">
        <v>17</v>
      </c>
      <c r="C19" s="162"/>
      <c r="D19" s="162"/>
      <c r="E19" s="163">
        <f>D19-C19</f>
        <v>0</v>
      </c>
      <c r="F19" s="162"/>
      <c r="G19" s="162"/>
      <c r="H19" s="163">
        <f>G19-F19</f>
        <v>0</v>
      </c>
      <c r="I19" s="163">
        <f>SUM(H19,E19)</f>
        <v>0</v>
      </c>
      <c r="J19" s="164"/>
      <c r="K19" s="170">
        <f>I19-I2*24</f>
        <v>-7</v>
      </c>
      <c r="L19" s="170"/>
      <c r="M19" s="166"/>
      <c r="N19" s="166"/>
      <c r="O19" s="166"/>
      <c r="P19" s="176"/>
      <c r="Q19" s="176"/>
      <c r="R19" s="208"/>
    </row>
    <row r="20" spans="1:18" ht="12.75" customHeight="1">
      <c r="A20" s="168" t="s">
        <v>26</v>
      </c>
      <c r="B20" s="169">
        <v>18</v>
      </c>
      <c r="C20" s="162"/>
      <c r="D20" s="162"/>
      <c r="E20" s="163">
        <f>D20-C20</f>
        <v>0</v>
      </c>
      <c r="F20" s="162"/>
      <c r="G20" s="162"/>
      <c r="H20" s="163">
        <f>G20-F20</f>
        <v>0</v>
      </c>
      <c r="I20" s="163">
        <f>SUM(H20,E20)</f>
        <v>0</v>
      </c>
      <c r="J20" s="164"/>
      <c r="K20" s="170">
        <f>I20-I2*24</f>
        <v>-7</v>
      </c>
      <c r="L20" s="170"/>
      <c r="M20" s="166"/>
      <c r="N20" s="166"/>
      <c r="O20" s="166"/>
      <c r="P20" s="176"/>
      <c r="Q20" s="176"/>
      <c r="R20" s="208"/>
    </row>
    <row r="21" spans="1:18" ht="13.5" customHeight="1">
      <c r="A21" s="178" t="s">
        <v>27</v>
      </c>
      <c r="B21" s="179">
        <v>19</v>
      </c>
      <c r="C21" s="180"/>
      <c r="D21" s="180"/>
      <c r="E21" s="181">
        <f>D21-C21</f>
        <v>0</v>
      </c>
      <c r="F21" s="180"/>
      <c r="G21" s="180"/>
      <c r="H21" s="181">
        <f>G21-F21</f>
        <v>0</v>
      </c>
      <c r="I21" s="181">
        <f>SUM(H21,E21)</f>
        <v>0</v>
      </c>
      <c r="J21" s="182">
        <v>0</v>
      </c>
      <c r="K21" s="183">
        <f>I21-I2*24</f>
        <v>-7</v>
      </c>
      <c r="L21" s="183">
        <f>K17+K18+K19+K20+K21</f>
        <v>-35</v>
      </c>
      <c r="M21" s="184" t="str">
        <f>IF(L21&lt;K2,"0,00",IF(L21&lt;L2,L21*M3*24,IF(L21&gt;L2,L2*M3*24)))</f>
        <v>0,00</v>
      </c>
      <c r="N21" s="184">
        <f>IF(L21&gt;L2,(L21-L2)*N3*24,IF(L21&lt;L2,0))</f>
        <v>0</v>
      </c>
      <c r="O21" s="185">
        <f>M21+N21</f>
        <v>0</v>
      </c>
      <c r="P21" s="183" t="str">
        <f>IF(L21&lt;K2,"00",IF(L21&lt;L2,L21*P2*24,IF(L21&gt;L2,L2*24*P2*24)))</f>
        <v>00</v>
      </c>
      <c r="Q21" s="183">
        <f>IF(L21&gt;L2,(L21-L2)*Q2*24,IF(L21&lt;L2,0))</f>
        <v>0</v>
      </c>
      <c r="R21" s="186">
        <f>P21+Q21</f>
        <v>0</v>
      </c>
    </row>
    <row r="22" spans="1:18" ht="9" customHeight="1">
      <c r="A22" s="209"/>
      <c r="B22" s="194"/>
      <c r="C22" s="189"/>
      <c r="D22" s="190"/>
      <c r="E22" s="210"/>
      <c r="F22" s="190"/>
      <c r="G22" s="190"/>
      <c r="H22" s="191"/>
      <c r="I22" s="191"/>
      <c r="J22" s="193"/>
      <c r="K22" s="194"/>
      <c r="L22" s="194"/>
      <c r="M22" s="195"/>
      <c r="N22" s="195"/>
      <c r="O22" s="195"/>
      <c r="P22" s="196"/>
      <c r="Q22" s="197"/>
      <c r="R22" s="198"/>
    </row>
    <row r="23" spans="1:18" ht="13.5" customHeight="1">
      <c r="A23" s="199" t="s">
        <v>28</v>
      </c>
      <c r="B23" s="200">
        <v>22</v>
      </c>
      <c r="C23" s="201"/>
      <c r="D23" s="201"/>
      <c r="E23" s="202">
        <f>D23-C23</f>
        <v>0</v>
      </c>
      <c r="F23" s="201"/>
      <c r="G23" s="201"/>
      <c r="H23" s="202">
        <f>G23-F23</f>
        <v>0</v>
      </c>
      <c r="I23" s="202">
        <f>SUM(H23,E23)</f>
        <v>0</v>
      </c>
      <c r="J23" s="203"/>
      <c r="K23" s="204">
        <f>I23-I2*24</f>
        <v>-7</v>
      </c>
      <c r="L23" s="204"/>
      <c r="M23" s="205"/>
      <c r="N23" s="205"/>
      <c r="O23" s="205"/>
      <c r="P23" s="206"/>
      <c r="Q23" s="206"/>
      <c r="R23" s="207"/>
    </row>
    <row r="24" spans="1:18" ht="12.75" customHeight="1">
      <c r="A24" s="168" t="s">
        <v>24</v>
      </c>
      <c r="B24" s="169">
        <v>23</v>
      </c>
      <c r="C24" s="162"/>
      <c r="D24" s="162"/>
      <c r="E24" s="163">
        <f>D24-C24</f>
        <v>0</v>
      </c>
      <c r="F24" s="162"/>
      <c r="G24" s="162"/>
      <c r="H24" s="163">
        <f>G24-F24</f>
        <v>0</v>
      </c>
      <c r="I24" s="163">
        <f>SUM(H24,E24)</f>
        <v>0</v>
      </c>
      <c r="J24" s="164"/>
      <c r="K24" s="170">
        <f>I24-I2*24</f>
        <v>-7</v>
      </c>
      <c r="L24" s="170"/>
      <c r="M24" s="166"/>
      <c r="N24" s="166"/>
      <c r="O24" s="166"/>
      <c r="P24" s="176"/>
      <c r="Q24" s="176"/>
      <c r="R24" s="208"/>
    </row>
    <row r="25" spans="1:18" ht="12.75" customHeight="1">
      <c r="A25" s="168" t="s">
        <v>25</v>
      </c>
      <c r="B25" s="169">
        <v>24</v>
      </c>
      <c r="C25" s="162"/>
      <c r="D25" s="162"/>
      <c r="E25" s="163">
        <f>D25-C25</f>
        <v>0</v>
      </c>
      <c r="F25" s="162"/>
      <c r="G25" s="162"/>
      <c r="H25" s="163">
        <f>G25-F25</f>
        <v>0</v>
      </c>
      <c r="I25" s="163">
        <f>SUM(H25,E25)</f>
        <v>0</v>
      </c>
      <c r="J25" s="164"/>
      <c r="K25" s="170">
        <f>I25-I2*24</f>
        <v>-7</v>
      </c>
      <c r="L25" s="170"/>
      <c r="M25" s="166"/>
      <c r="N25" s="166"/>
      <c r="O25" s="166"/>
      <c r="P25" s="176"/>
      <c r="Q25" s="176"/>
      <c r="R25" s="208"/>
    </row>
    <row r="26" spans="1:18" ht="12.75" customHeight="1">
      <c r="A26" s="168" t="s">
        <v>26</v>
      </c>
      <c r="B26" s="169">
        <v>25</v>
      </c>
      <c r="C26" s="162"/>
      <c r="D26" s="162"/>
      <c r="E26" s="164">
        <v>0</v>
      </c>
      <c r="F26" s="162"/>
      <c r="G26" s="162"/>
      <c r="H26" s="164">
        <v>0</v>
      </c>
      <c r="I26" s="164">
        <f>SUM(H26,E26)</f>
        <v>0</v>
      </c>
      <c r="J26" s="164"/>
      <c r="K26" s="170">
        <f>I26-I2*24</f>
        <v>-7</v>
      </c>
      <c r="L26" s="170"/>
      <c r="M26" s="166"/>
      <c r="N26" s="166"/>
      <c r="O26" s="166"/>
      <c r="P26" s="176"/>
      <c r="Q26" s="176"/>
      <c r="R26" s="208"/>
    </row>
    <row r="27" spans="1:18" ht="13.5" customHeight="1">
      <c r="A27" s="178" t="s">
        <v>27</v>
      </c>
      <c r="B27" s="179">
        <v>26</v>
      </c>
      <c r="C27" s="180"/>
      <c r="D27" s="180"/>
      <c r="E27" s="182">
        <v>0</v>
      </c>
      <c r="F27" s="180"/>
      <c r="G27" s="180"/>
      <c r="H27" s="182">
        <v>0</v>
      </c>
      <c r="I27" s="182">
        <f>E27+H27</f>
        <v>0</v>
      </c>
      <c r="J27" s="182">
        <v>0</v>
      </c>
      <c r="K27" s="183">
        <f>I27-I2*24</f>
        <v>-7</v>
      </c>
      <c r="L27" s="183">
        <f>K27+K26+K25+K24+K23</f>
        <v>-35</v>
      </c>
      <c r="M27" s="184" t="str">
        <f>IF(L27&lt;K2,"0,00",IF(L27&lt;L2,L27*M3*24,IF(L27&gt;L2,L2*M3*24)))</f>
        <v>0,00</v>
      </c>
      <c r="N27" s="184">
        <f>IF(L27&gt;L2,(L27-L2)*N3*24,IF(L27&lt;L2,0))</f>
        <v>0</v>
      </c>
      <c r="O27" s="185">
        <f>M27+N27</f>
        <v>0</v>
      </c>
      <c r="P27" s="183" t="str">
        <f>IF(L27&lt;K2,"00",IF(L27&lt;L2,L27*P2*24,IF(L27&gt;L2,L2*24*P2*24)))</f>
        <v>00</v>
      </c>
      <c r="Q27" s="183">
        <f>IF(L27&gt;L2,(L27-L2)*Q2*24,IF(L27&lt;L2,0))</f>
        <v>0</v>
      </c>
      <c r="R27" s="186">
        <f>P27+Q27</f>
        <v>0</v>
      </c>
    </row>
    <row r="28" spans="1:18" ht="9" customHeight="1">
      <c r="A28" s="222"/>
      <c r="B28" s="223"/>
      <c r="C28" s="190"/>
      <c r="D28" s="190"/>
      <c r="E28" s="190"/>
      <c r="F28" s="190"/>
      <c r="G28" s="190"/>
      <c r="H28" s="190"/>
      <c r="I28" s="190"/>
      <c r="J28" s="190"/>
      <c r="K28" s="224"/>
      <c r="L28" s="224"/>
      <c r="M28" s="225"/>
      <c r="N28" s="225"/>
      <c r="O28" s="225"/>
      <c r="P28" s="224"/>
      <c r="Q28" s="224"/>
      <c r="R28" s="226"/>
    </row>
    <row r="29" spans="1:18" ht="13.5" customHeight="1">
      <c r="A29" s="199" t="s">
        <v>28</v>
      </c>
      <c r="B29" s="200">
        <v>29</v>
      </c>
      <c r="C29" s="201"/>
      <c r="D29" s="201"/>
      <c r="E29" s="202">
        <f>D29-C29</f>
        <v>0</v>
      </c>
      <c r="F29" s="201"/>
      <c r="G29" s="201"/>
      <c r="H29" s="202">
        <f>G29-F29</f>
        <v>0</v>
      </c>
      <c r="I29" s="202">
        <f>SUM(H29,E29)</f>
        <v>0</v>
      </c>
      <c r="J29" s="203"/>
      <c r="K29" s="204">
        <f>I29-I2*24</f>
        <v>-7</v>
      </c>
      <c r="L29" s="204"/>
      <c r="M29" s="205"/>
      <c r="N29" s="205"/>
      <c r="O29" s="205"/>
      <c r="P29" s="206"/>
      <c r="Q29" s="227"/>
      <c r="R29" s="228"/>
    </row>
    <row r="30" spans="1:18" ht="13.5" customHeight="1">
      <c r="A30" s="178" t="s">
        <v>24</v>
      </c>
      <c r="B30" s="179">
        <v>30</v>
      </c>
      <c r="C30" s="180"/>
      <c r="D30" s="180"/>
      <c r="E30" s="181">
        <f>D30-C30</f>
        <v>0</v>
      </c>
      <c r="F30" s="180"/>
      <c r="G30" s="180"/>
      <c r="H30" s="181">
        <f>G30-F30</f>
        <v>0</v>
      </c>
      <c r="I30" s="181">
        <f>SUM(H30,E30)</f>
        <v>0</v>
      </c>
      <c r="J30" s="182">
        <v>0</v>
      </c>
      <c r="K30" s="183">
        <f>I30-I2*24</f>
        <v>-7</v>
      </c>
      <c r="L30" s="183">
        <f>K30+K29</f>
        <v>-14</v>
      </c>
      <c r="M30" s="184" t="str">
        <f>IF(L30&lt;K2,"0,00",IF(L30&lt;L2,L30*M3*24,IF(L30&gt;L2,L2*M3*24)))</f>
        <v>0,00</v>
      </c>
      <c r="N30" s="184">
        <f>IF(L30&gt;L2,(L30-L2)*N3*24,IF(L30&lt;L2,0))</f>
        <v>0</v>
      </c>
      <c r="O30" s="185">
        <f>M30+N30</f>
        <v>0</v>
      </c>
      <c r="P30" s="183" t="str">
        <f>IF(L30&lt;K2,"00",IF(L30&lt;L2,L30*P2*24,IF(L30&gt;L2,L2*24*P2*24)))</f>
        <v>00</v>
      </c>
      <c r="Q30" s="183">
        <f>IF(L30&gt;L2,(L30-L2)*Q2*24,IF(L30&lt;L2,0))</f>
        <v>0</v>
      </c>
      <c r="R30" s="186">
        <f>P30+Q30</f>
        <v>0</v>
      </c>
    </row>
    <row r="31" spans="1:18" ht="16.5" customHeight="1">
      <c r="A31" s="211" t="s">
        <v>31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3"/>
      <c r="L31" s="148">
        <f>SUMIF(L9:L30,"&lt;00:00")</f>
        <v>-154</v>
      </c>
      <c r="M31" s="149">
        <f>M27+M21+M15+M9+M30</f>
        <v>0</v>
      </c>
      <c r="N31" s="149">
        <f>N27+N21+N15+N9+N30</f>
        <v>0</v>
      </c>
      <c r="O31" s="149">
        <f>O27+O21+O15+O9+O30</f>
        <v>0</v>
      </c>
      <c r="P31" s="148">
        <f>P30+P9+P15+P21+P27</f>
        <v>0</v>
      </c>
      <c r="Q31" s="148">
        <f>Q30+Q9+Q15+Q21+Q27</f>
        <v>0</v>
      </c>
      <c r="R31" s="214">
        <f>R27+R21+R15+R9+R30</f>
        <v>0</v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7.19921875" style="232" customWidth="1"/>
    <col min="2" max="2" width="3.59765625" style="232" customWidth="1"/>
    <col min="3" max="3" width="5.3984375" style="232" customWidth="1"/>
    <col min="4" max="4" width="5.296875" style="232" customWidth="1"/>
    <col min="5" max="5" width="5.69921875" style="232" customWidth="1"/>
    <col min="6" max="6" width="5.3984375" style="232" customWidth="1"/>
    <col min="7" max="7" width="5.19921875" style="232" customWidth="1"/>
    <col min="8" max="8" width="5.59765625" style="232" customWidth="1"/>
    <col min="9" max="9" width="5.8984375" style="232" customWidth="1"/>
    <col min="10" max="10" width="6.8984375" style="232" customWidth="1"/>
    <col min="11" max="11" width="6" style="232" customWidth="1"/>
    <col min="12" max="12" width="6.59765625" style="232" customWidth="1"/>
    <col min="13" max="15" width="9.3984375" style="232" customWidth="1"/>
    <col min="16" max="16" width="9.19921875" style="232" customWidth="1"/>
    <col min="17" max="17" width="9.59765625" style="232" customWidth="1"/>
    <col min="18" max="18" width="9.296875" style="232" customWidth="1"/>
    <col min="19" max="256" width="10.296875" style="232" customWidth="1"/>
  </cols>
  <sheetData>
    <row r="1" spans="1:18" ht="12.75" customHeight="1">
      <c r="A1" s="152">
        <v>39051</v>
      </c>
      <c r="B1" s="153"/>
      <c r="C1" s="154" t="s">
        <v>15</v>
      </c>
      <c r="D1" s="154" t="s">
        <v>16</v>
      </c>
      <c r="E1" s="154" t="s">
        <v>17</v>
      </c>
      <c r="F1" s="154" t="s">
        <v>15</v>
      </c>
      <c r="G1" s="154" t="s">
        <v>16</v>
      </c>
      <c r="H1" s="154" t="s">
        <v>18</v>
      </c>
      <c r="I1" s="154" t="s">
        <v>19</v>
      </c>
      <c r="J1" s="155" t="s">
        <v>20</v>
      </c>
      <c r="K1" s="154" t="s">
        <v>21</v>
      </c>
      <c r="L1" s="153" t="s">
        <v>22</v>
      </c>
      <c r="M1" s="156" t="s">
        <v>32</v>
      </c>
      <c r="N1" s="157"/>
      <c r="O1" s="154" t="s">
        <v>23</v>
      </c>
      <c r="P1" s="156" t="s">
        <v>33</v>
      </c>
      <c r="Q1" s="158"/>
      <c r="R1" s="159" t="s">
        <v>23</v>
      </c>
    </row>
    <row r="2" spans="1:18" ht="12.75" customHeight="1">
      <c r="A2" s="160"/>
      <c r="B2" s="161"/>
      <c r="C2" s="162"/>
      <c r="D2" s="162"/>
      <c r="E2" s="163"/>
      <c r="F2" s="162"/>
      <c r="G2" s="162"/>
      <c r="H2" s="163"/>
      <c r="I2" s="163">
        <f>'A LIRE - Tableau 1'!G3</f>
        <v>0.2916666666666667</v>
      </c>
      <c r="J2" s="164"/>
      <c r="K2" s="164">
        <v>0</v>
      </c>
      <c r="L2" s="164">
        <v>0.3333333333333333</v>
      </c>
      <c r="M2" s="165">
        <v>0.25</v>
      </c>
      <c r="N2" s="165">
        <v>0.5</v>
      </c>
      <c r="O2" s="166"/>
      <c r="P2" s="163">
        <v>0.052083333333333336</v>
      </c>
      <c r="Q2" s="163">
        <v>0.0625</v>
      </c>
      <c r="R2" s="167"/>
    </row>
    <row r="3" spans="1:18" ht="12.75" customHeight="1">
      <c r="A3" s="168"/>
      <c r="B3" s="169"/>
      <c r="C3" s="162"/>
      <c r="D3" s="162"/>
      <c r="E3" s="163"/>
      <c r="F3" s="162"/>
      <c r="G3" s="162"/>
      <c r="H3" s="163"/>
      <c r="I3" s="163"/>
      <c r="J3" s="164"/>
      <c r="K3" s="170"/>
      <c r="L3" s="170"/>
      <c r="M3" s="171">
        <f>'A LIRE - Tableau 1'!G5</f>
        <v>12.5</v>
      </c>
      <c r="N3" s="172">
        <f>'A LIRE - Tableau 1'!G7</f>
        <v>15</v>
      </c>
      <c r="O3" s="173"/>
      <c r="P3" s="174"/>
      <c r="Q3" s="175"/>
      <c r="R3" s="167"/>
    </row>
    <row r="4" spans="1:18" ht="12.75" customHeight="1">
      <c r="A4" s="168" t="s">
        <v>25</v>
      </c>
      <c r="B4" s="169">
        <v>1</v>
      </c>
      <c r="C4" s="162"/>
      <c r="D4" s="162"/>
      <c r="E4" s="163">
        <f>D4-C4</f>
        <v>0</v>
      </c>
      <c r="F4" s="162"/>
      <c r="G4" s="162"/>
      <c r="H4" s="163">
        <f>G4-F4</f>
        <v>0</v>
      </c>
      <c r="I4" s="163">
        <f>SUM(H4,E4)</f>
        <v>0</v>
      </c>
      <c r="J4" s="164"/>
      <c r="K4" s="170">
        <f>I4-I2*24</f>
        <v>-7</v>
      </c>
      <c r="L4" s="170"/>
      <c r="M4" s="166"/>
      <c r="N4" s="166"/>
      <c r="O4" s="166"/>
      <c r="P4" s="176"/>
      <c r="Q4" s="177"/>
      <c r="R4" s="167"/>
    </row>
    <row r="5" spans="1:18" ht="12.75" customHeight="1">
      <c r="A5" s="168" t="s">
        <v>26</v>
      </c>
      <c r="B5" s="169">
        <v>2</v>
      </c>
      <c r="C5" s="162"/>
      <c r="D5" s="162"/>
      <c r="E5" s="163">
        <f>D5-C5</f>
        <v>0</v>
      </c>
      <c r="F5" s="162"/>
      <c r="G5" s="162"/>
      <c r="H5" s="163">
        <f>G5-F5</f>
        <v>0</v>
      </c>
      <c r="I5" s="163">
        <f>SUM(H5,E5)</f>
        <v>0</v>
      </c>
      <c r="J5" s="164"/>
      <c r="K5" s="170">
        <f>I5-I2*24</f>
        <v>-7</v>
      </c>
      <c r="L5" s="170"/>
      <c r="M5" s="166"/>
      <c r="N5" s="166"/>
      <c r="O5" s="166"/>
      <c r="P5" s="176"/>
      <c r="Q5" s="177"/>
      <c r="R5" s="167"/>
    </row>
    <row r="6" spans="1:18" ht="13.5" customHeight="1">
      <c r="A6" s="178" t="s">
        <v>27</v>
      </c>
      <c r="B6" s="179">
        <v>3</v>
      </c>
      <c r="C6" s="180"/>
      <c r="D6" s="180"/>
      <c r="E6" s="181">
        <f>D6-C6</f>
        <v>0</v>
      </c>
      <c r="F6" s="180"/>
      <c r="G6" s="180"/>
      <c r="H6" s="181">
        <f>G6-F6</f>
        <v>0</v>
      </c>
      <c r="I6" s="181">
        <f>SUM(H6,E6)</f>
        <v>0</v>
      </c>
      <c r="J6" s="182">
        <v>0</v>
      </c>
      <c r="K6" s="183">
        <f>I6-I2*24</f>
        <v>-7</v>
      </c>
      <c r="L6" s="183">
        <f>K6+K4+K5</f>
        <v>-21</v>
      </c>
      <c r="M6" s="184" t="str">
        <f>IF(L6&lt;K2,"0,00",IF(L6&lt;L2,L6*M3*24,IF(L6&gt;L2,L2*M3*24)))</f>
        <v>0,00</v>
      </c>
      <c r="N6" s="184">
        <f>IF(L6&gt;L2,(L6-L2)*N3*24,IF(L6&lt;L2,0))</f>
        <v>0</v>
      </c>
      <c r="O6" s="185">
        <f>M6+N6</f>
        <v>0</v>
      </c>
      <c r="P6" s="183" t="str">
        <f>IF(L6&lt;K2,"00",IF(L6&lt;L2,L6*P2*24,IF(L6&gt;L2,L2*24*P2*24)))</f>
        <v>00</v>
      </c>
      <c r="Q6" s="183">
        <f>IF(L6&gt;L2,(L6-L2)*Q2*24,IF(L6&lt;L2,0))</f>
        <v>0</v>
      </c>
      <c r="R6" s="186">
        <f>P6+Q6</f>
        <v>0</v>
      </c>
    </row>
    <row r="7" spans="1:18" ht="9" customHeight="1">
      <c r="A7" s="187"/>
      <c r="B7" s="188"/>
      <c r="C7" s="189"/>
      <c r="D7" s="190"/>
      <c r="E7" s="191"/>
      <c r="F7" s="192"/>
      <c r="G7" s="192"/>
      <c r="H7" s="191"/>
      <c r="I7" s="191"/>
      <c r="J7" s="193"/>
      <c r="K7" s="194"/>
      <c r="L7" s="194"/>
      <c r="M7" s="195"/>
      <c r="N7" s="195"/>
      <c r="O7" s="195"/>
      <c r="P7" s="196"/>
      <c r="Q7" s="197"/>
      <c r="R7" s="198"/>
    </row>
    <row r="8" spans="1:18" ht="13.5" customHeight="1">
      <c r="A8" s="199" t="s">
        <v>28</v>
      </c>
      <c r="B8" s="200">
        <v>6</v>
      </c>
      <c r="C8" s="201"/>
      <c r="D8" s="201"/>
      <c r="E8" s="202">
        <f>D8-C8</f>
        <v>0</v>
      </c>
      <c r="F8" s="201"/>
      <c r="G8" s="201"/>
      <c r="H8" s="202">
        <f>G8-F8</f>
        <v>0</v>
      </c>
      <c r="I8" s="202">
        <f>SUM(H8,E8)</f>
        <v>0</v>
      </c>
      <c r="J8" s="203"/>
      <c r="K8" s="204">
        <f>I8-I2*24</f>
        <v>-7</v>
      </c>
      <c r="L8" s="204"/>
      <c r="M8" s="205"/>
      <c r="N8" s="205"/>
      <c r="O8" s="205"/>
      <c r="P8" s="206"/>
      <c r="Q8" s="206"/>
      <c r="R8" s="207"/>
    </row>
    <row r="9" spans="1:18" ht="12.75" customHeight="1">
      <c r="A9" s="168" t="s">
        <v>24</v>
      </c>
      <c r="B9" s="169">
        <v>7</v>
      </c>
      <c r="C9" s="162"/>
      <c r="D9" s="162"/>
      <c r="E9" s="163">
        <f>D9-C9</f>
        <v>0</v>
      </c>
      <c r="F9" s="162"/>
      <c r="G9" s="162"/>
      <c r="H9" s="163">
        <f>G9-F9</f>
        <v>0</v>
      </c>
      <c r="I9" s="163">
        <f>SUM(H9,E9)</f>
        <v>0</v>
      </c>
      <c r="J9" s="164"/>
      <c r="K9" s="170">
        <f>I9-I2*24</f>
        <v>-7</v>
      </c>
      <c r="L9" s="170"/>
      <c r="M9" s="166"/>
      <c r="N9" s="166"/>
      <c r="O9" s="166"/>
      <c r="P9" s="176"/>
      <c r="Q9" s="176"/>
      <c r="R9" s="208"/>
    </row>
    <row r="10" spans="1:18" ht="12.75" customHeight="1">
      <c r="A10" s="168" t="s">
        <v>25</v>
      </c>
      <c r="B10" s="169">
        <v>8</v>
      </c>
      <c r="C10" s="162"/>
      <c r="D10" s="162"/>
      <c r="E10" s="163">
        <f>D10-C10</f>
        <v>0</v>
      </c>
      <c r="F10" s="162"/>
      <c r="G10" s="162"/>
      <c r="H10" s="163">
        <f>G10-F10</f>
        <v>0</v>
      </c>
      <c r="I10" s="163">
        <f>SUM(H10,E10)</f>
        <v>0</v>
      </c>
      <c r="J10" s="164"/>
      <c r="K10" s="170">
        <f>I10-I2*24</f>
        <v>-7</v>
      </c>
      <c r="L10" s="170"/>
      <c r="M10" s="166"/>
      <c r="N10" s="166"/>
      <c r="O10" s="166"/>
      <c r="P10" s="176"/>
      <c r="Q10" s="176"/>
      <c r="R10" s="208"/>
    </row>
    <row r="11" spans="1:18" ht="12.75" customHeight="1">
      <c r="A11" s="168" t="s">
        <v>26</v>
      </c>
      <c r="B11" s="169">
        <v>9</v>
      </c>
      <c r="C11" s="162"/>
      <c r="D11" s="162"/>
      <c r="E11" s="163">
        <f>D11-C11</f>
        <v>0</v>
      </c>
      <c r="F11" s="162"/>
      <c r="G11" s="162"/>
      <c r="H11" s="163">
        <f>G11-F11</f>
        <v>0</v>
      </c>
      <c r="I11" s="163">
        <f>SUM(H11,E11)</f>
        <v>0</v>
      </c>
      <c r="J11" s="164"/>
      <c r="K11" s="170">
        <f>I11-I2*24</f>
        <v>-7</v>
      </c>
      <c r="L11" s="170"/>
      <c r="M11" s="166"/>
      <c r="N11" s="166"/>
      <c r="O11" s="166"/>
      <c r="P11" s="176"/>
      <c r="Q11" s="176"/>
      <c r="R11" s="208"/>
    </row>
    <row r="12" spans="1:18" ht="13.5" customHeight="1">
      <c r="A12" s="178" t="s">
        <v>27</v>
      </c>
      <c r="B12" s="179">
        <v>10</v>
      </c>
      <c r="C12" s="180"/>
      <c r="D12" s="180"/>
      <c r="E12" s="181">
        <f>D12-C12</f>
        <v>0</v>
      </c>
      <c r="F12" s="180"/>
      <c r="G12" s="180"/>
      <c r="H12" s="181">
        <f>G12-F12</f>
        <v>0</v>
      </c>
      <c r="I12" s="181">
        <f>SUM(H12,E12)</f>
        <v>0</v>
      </c>
      <c r="J12" s="182">
        <v>0</v>
      </c>
      <c r="K12" s="183">
        <f>I12-I2*24</f>
        <v>-7</v>
      </c>
      <c r="L12" s="183">
        <f>K12+K11+K10+K9+K8</f>
        <v>-35</v>
      </c>
      <c r="M12" s="184" t="str">
        <f>IF(L12&lt;K2,"0,00",IF(L12&lt;L2,L12*M3*24,IF(L12&gt;L2,L2*M3*24)))</f>
        <v>0,00</v>
      </c>
      <c r="N12" s="184">
        <f>IF(L12&gt;L2,(L12-L2)*N3*24,IF(L12&lt;L2,0))</f>
        <v>0</v>
      </c>
      <c r="O12" s="185">
        <f>M12+N12</f>
        <v>0</v>
      </c>
      <c r="P12" s="183" t="str">
        <f>IF(L12&lt;K2,"00",IF(L12&lt;L2,L12*P2*24,IF(L12&gt;L2,L2*24*P2*24)))</f>
        <v>00</v>
      </c>
      <c r="Q12" s="183">
        <f>IF(L12&gt;L2,(L12-L2)*Q2*24,IF(L12&lt;L2,0))</f>
        <v>0</v>
      </c>
      <c r="R12" s="186">
        <f>P12+Q12</f>
        <v>0</v>
      </c>
    </row>
    <row r="13" spans="1:18" ht="9" customHeight="1">
      <c r="A13" s="209"/>
      <c r="B13" s="188"/>
      <c r="C13" s="189"/>
      <c r="D13" s="190"/>
      <c r="E13" s="210"/>
      <c r="F13" s="190"/>
      <c r="G13" s="190"/>
      <c r="H13" s="191"/>
      <c r="I13" s="191"/>
      <c r="J13" s="193"/>
      <c r="K13" s="194"/>
      <c r="L13" s="194"/>
      <c r="M13" s="195"/>
      <c r="N13" s="195"/>
      <c r="O13" s="195"/>
      <c r="P13" s="196"/>
      <c r="Q13" s="197"/>
      <c r="R13" s="198"/>
    </row>
    <row r="14" spans="1:18" ht="13.5" customHeight="1">
      <c r="A14" s="199" t="s">
        <v>28</v>
      </c>
      <c r="B14" s="200">
        <v>13</v>
      </c>
      <c r="C14" s="201"/>
      <c r="D14" s="201"/>
      <c r="E14" s="202">
        <f>D14-C14</f>
        <v>0</v>
      </c>
      <c r="F14" s="201"/>
      <c r="G14" s="201"/>
      <c r="H14" s="202">
        <f>G14-F14</f>
        <v>0</v>
      </c>
      <c r="I14" s="202">
        <f>SUM(H14,E14)</f>
        <v>0</v>
      </c>
      <c r="J14" s="203"/>
      <c r="K14" s="204">
        <f>I14-I2*24</f>
        <v>-7</v>
      </c>
      <c r="L14" s="204"/>
      <c r="M14" s="205"/>
      <c r="N14" s="205"/>
      <c r="O14" s="205"/>
      <c r="P14" s="206"/>
      <c r="Q14" s="206"/>
      <c r="R14" s="207"/>
    </row>
    <row r="15" spans="1:18" ht="12.75" customHeight="1">
      <c r="A15" s="168" t="s">
        <v>24</v>
      </c>
      <c r="B15" s="169">
        <v>14</v>
      </c>
      <c r="C15" s="162"/>
      <c r="D15" s="162"/>
      <c r="E15" s="163">
        <f>D15-C15</f>
        <v>0</v>
      </c>
      <c r="F15" s="162"/>
      <c r="G15" s="162"/>
      <c r="H15" s="163">
        <f>G15-F15</f>
        <v>0</v>
      </c>
      <c r="I15" s="163">
        <f>SUM(H15,E15)</f>
        <v>0</v>
      </c>
      <c r="J15" s="164"/>
      <c r="K15" s="170">
        <f>I15-I2*24</f>
        <v>-7</v>
      </c>
      <c r="L15" s="170"/>
      <c r="M15" s="176"/>
      <c r="N15" s="166"/>
      <c r="O15" s="166"/>
      <c r="P15" s="176"/>
      <c r="Q15" s="176"/>
      <c r="R15" s="208"/>
    </row>
    <row r="16" spans="1:18" ht="12.75" customHeight="1">
      <c r="A16" s="168" t="s">
        <v>25</v>
      </c>
      <c r="B16" s="169">
        <v>15</v>
      </c>
      <c r="C16" s="162"/>
      <c r="D16" s="162"/>
      <c r="E16" s="163">
        <f>D16-C16</f>
        <v>0</v>
      </c>
      <c r="F16" s="162"/>
      <c r="G16" s="162"/>
      <c r="H16" s="163">
        <f>G16-F16</f>
        <v>0</v>
      </c>
      <c r="I16" s="163">
        <f>SUM(H16,E16)</f>
        <v>0</v>
      </c>
      <c r="J16" s="164"/>
      <c r="K16" s="170">
        <f>I16-I2*24</f>
        <v>-7</v>
      </c>
      <c r="L16" s="170"/>
      <c r="M16" s="166"/>
      <c r="N16" s="166"/>
      <c r="O16" s="166"/>
      <c r="P16" s="176"/>
      <c r="Q16" s="176"/>
      <c r="R16" s="208"/>
    </row>
    <row r="17" spans="1:18" ht="12.75" customHeight="1">
      <c r="A17" s="168" t="s">
        <v>26</v>
      </c>
      <c r="B17" s="169">
        <v>16</v>
      </c>
      <c r="C17" s="162"/>
      <c r="D17" s="162"/>
      <c r="E17" s="163">
        <f>D17-C17</f>
        <v>0</v>
      </c>
      <c r="F17" s="162"/>
      <c r="G17" s="162"/>
      <c r="H17" s="163">
        <f>G17-F17</f>
        <v>0</v>
      </c>
      <c r="I17" s="163">
        <f>SUM(H17,E17)</f>
        <v>0</v>
      </c>
      <c r="J17" s="164"/>
      <c r="K17" s="170">
        <f>I17-I2*24</f>
        <v>-7</v>
      </c>
      <c r="L17" s="170"/>
      <c r="M17" s="166"/>
      <c r="N17" s="166"/>
      <c r="O17" s="166"/>
      <c r="P17" s="176"/>
      <c r="Q17" s="176"/>
      <c r="R17" s="208"/>
    </row>
    <row r="18" spans="1:18" ht="13.5" customHeight="1">
      <c r="A18" s="178" t="s">
        <v>27</v>
      </c>
      <c r="B18" s="179">
        <v>17</v>
      </c>
      <c r="C18" s="180"/>
      <c r="D18" s="180"/>
      <c r="E18" s="181">
        <f>D18-C18</f>
        <v>0</v>
      </c>
      <c r="F18" s="180"/>
      <c r="G18" s="180"/>
      <c r="H18" s="181">
        <f>G18-F18</f>
        <v>0</v>
      </c>
      <c r="I18" s="181">
        <f>SUM(H18,E18)</f>
        <v>0</v>
      </c>
      <c r="J18" s="182">
        <v>0</v>
      </c>
      <c r="K18" s="183">
        <f>I18-I2*24</f>
        <v>-7</v>
      </c>
      <c r="L18" s="183">
        <f>K18+K17+K16+K15+K14</f>
        <v>-35</v>
      </c>
      <c r="M18" s="184" t="str">
        <f>IF(L18&lt;K2,"0,00",IF(L18&lt;L2,L18*M3*24,IF(L18&gt;L2,L2*M3*24)))</f>
        <v>0,00</v>
      </c>
      <c r="N18" s="184">
        <f>IF(L18&gt;L2,(L18-L2)*N3*24,IF(L18&lt;L2,0))</f>
        <v>0</v>
      </c>
      <c r="O18" s="185">
        <f>M18+N18</f>
        <v>0</v>
      </c>
      <c r="P18" s="183" t="str">
        <f>IF(L18&lt;K2,"00",IF(L18&lt;L2,L18*P2*24,IF(L18&gt;L2,L2*24*P2*24)))</f>
        <v>00</v>
      </c>
      <c r="Q18" s="183">
        <f>IF(L18&gt;L2,(L18-L2)*Q2*24,IF(L18&lt;L2,0))</f>
        <v>0</v>
      </c>
      <c r="R18" s="186">
        <f>P18+Q18*24</f>
        <v>0</v>
      </c>
    </row>
    <row r="19" spans="1:18" ht="9" customHeight="1">
      <c r="A19" s="209"/>
      <c r="B19" s="194"/>
      <c r="C19" s="189"/>
      <c r="D19" s="190"/>
      <c r="E19" s="210"/>
      <c r="F19" s="190"/>
      <c r="G19" s="190"/>
      <c r="H19" s="191"/>
      <c r="I19" s="191"/>
      <c r="J19" s="193"/>
      <c r="K19" s="194"/>
      <c r="L19" s="194"/>
      <c r="M19" s="195"/>
      <c r="N19" s="195"/>
      <c r="O19" s="195"/>
      <c r="P19" s="196"/>
      <c r="Q19" s="197"/>
      <c r="R19" s="198"/>
    </row>
    <row r="20" spans="1:18" ht="13.5" customHeight="1">
      <c r="A20" s="199" t="s">
        <v>28</v>
      </c>
      <c r="B20" s="200">
        <v>20</v>
      </c>
      <c r="C20" s="201"/>
      <c r="D20" s="201"/>
      <c r="E20" s="202">
        <f>D20-C20</f>
        <v>0</v>
      </c>
      <c r="F20" s="201"/>
      <c r="G20" s="201"/>
      <c r="H20" s="202">
        <f>G20-F20</f>
        <v>0</v>
      </c>
      <c r="I20" s="202">
        <f>SUM(H20,E20)</f>
        <v>0</v>
      </c>
      <c r="J20" s="203"/>
      <c r="K20" s="204">
        <f>I20-I2*24</f>
        <v>-7</v>
      </c>
      <c r="L20" s="204"/>
      <c r="M20" s="205"/>
      <c r="N20" s="205"/>
      <c r="O20" s="205"/>
      <c r="P20" s="206"/>
      <c r="Q20" s="206"/>
      <c r="R20" s="207"/>
    </row>
    <row r="21" spans="1:18" ht="12.75" customHeight="1">
      <c r="A21" s="168" t="s">
        <v>24</v>
      </c>
      <c r="B21" s="169">
        <v>21</v>
      </c>
      <c r="C21" s="162"/>
      <c r="D21" s="162"/>
      <c r="E21" s="163">
        <f>D21-C21</f>
        <v>0</v>
      </c>
      <c r="F21" s="162"/>
      <c r="G21" s="162"/>
      <c r="H21" s="163">
        <f>G21-F21</f>
        <v>0</v>
      </c>
      <c r="I21" s="163">
        <f>SUM(H21,E21)</f>
        <v>0</v>
      </c>
      <c r="J21" s="164"/>
      <c r="K21" s="170">
        <f>I21-I2*24</f>
        <v>-7</v>
      </c>
      <c r="L21" s="170"/>
      <c r="M21" s="166"/>
      <c r="N21" s="166"/>
      <c r="O21" s="166"/>
      <c r="P21" s="176"/>
      <c r="Q21" s="176"/>
      <c r="R21" s="208"/>
    </row>
    <row r="22" spans="1:18" ht="12.75" customHeight="1">
      <c r="A22" s="168" t="s">
        <v>25</v>
      </c>
      <c r="B22" s="169">
        <v>22</v>
      </c>
      <c r="C22" s="162"/>
      <c r="D22" s="162"/>
      <c r="E22" s="163">
        <f>D22-C22</f>
        <v>0</v>
      </c>
      <c r="F22" s="162"/>
      <c r="G22" s="162"/>
      <c r="H22" s="163">
        <f>G22-F22</f>
        <v>0</v>
      </c>
      <c r="I22" s="163">
        <f>SUM(H22,E22)</f>
        <v>0</v>
      </c>
      <c r="J22" s="164"/>
      <c r="K22" s="170">
        <f>I22-I2*24</f>
        <v>-7</v>
      </c>
      <c r="L22" s="170"/>
      <c r="M22" s="166"/>
      <c r="N22" s="166"/>
      <c r="O22" s="166"/>
      <c r="P22" s="176"/>
      <c r="Q22" s="176"/>
      <c r="R22" s="208"/>
    </row>
    <row r="23" spans="1:18" ht="12.75" customHeight="1">
      <c r="A23" s="168" t="s">
        <v>26</v>
      </c>
      <c r="B23" s="169">
        <v>23</v>
      </c>
      <c r="C23" s="162"/>
      <c r="D23" s="162"/>
      <c r="E23" s="163">
        <f>D23-C23</f>
        <v>0</v>
      </c>
      <c r="F23" s="162"/>
      <c r="G23" s="162"/>
      <c r="H23" s="163">
        <f>G23-F23</f>
        <v>0</v>
      </c>
      <c r="I23" s="163">
        <f>SUM(H23,E23)</f>
        <v>0</v>
      </c>
      <c r="J23" s="164"/>
      <c r="K23" s="170">
        <f>I23-I2*24</f>
        <v>-7</v>
      </c>
      <c r="L23" s="170"/>
      <c r="M23" s="166"/>
      <c r="N23" s="166"/>
      <c r="O23" s="166"/>
      <c r="P23" s="176"/>
      <c r="Q23" s="176"/>
      <c r="R23" s="208"/>
    </row>
    <row r="24" spans="1:18" ht="13.5" customHeight="1">
      <c r="A24" s="178" t="s">
        <v>27</v>
      </c>
      <c r="B24" s="179">
        <v>24</v>
      </c>
      <c r="C24" s="180"/>
      <c r="D24" s="180"/>
      <c r="E24" s="181">
        <f>D24-C24</f>
        <v>0</v>
      </c>
      <c r="F24" s="180"/>
      <c r="G24" s="180"/>
      <c r="H24" s="181">
        <f>G24-F24</f>
        <v>0</v>
      </c>
      <c r="I24" s="181">
        <f>SUM(H24,E24)</f>
        <v>0</v>
      </c>
      <c r="J24" s="182">
        <v>0</v>
      </c>
      <c r="K24" s="183">
        <f>I24-I2*24</f>
        <v>-7</v>
      </c>
      <c r="L24" s="183">
        <f>K20+K21+K22+K23+K24</f>
        <v>-35</v>
      </c>
      <c r="M24" s="184" t="str">
        <f>IF(L24&lt;K2,"0,00",IF(L24&lt;L2,L24*M3*24,IF(L24&gt;L2,L2*M3*24)))</f>
        <v>0,00</v>
      </c>
      <c r="N24" s="184">
        <f>IF(L24&gt;L2,(L24-L2)*N3*24,IF(L24&lt;L2,0))</f>
        <v>0</v>
      </c>
      <c r="O24" s="185">
        <f>M24+N24</f>
        <v>0</v>
      </c>
      <c r="P24" s="183" t="str">
        <f>IF(L24&lt;K2,"00",IF(L24&lt;L2,L24*P2*24,IF(L24&gt;L2,L2*24*P2*24)))</f>
        <v>00</v>
      </c>
      <c r="Q24" s="183">
        <f>IF(L24&gt;L2,(L24-L2)*Q2*24,IF(L24&lt;L2,0))</f>
        <v>0</v>
      </c>
      <c r="R24" s="186">
        <f>P24+Q24</f>
        <v>0</v>
      </c>
    </row>
    <row r="25" spans="1:18" ht="9" customHeight="1">
      <c r="A25" s="209"/>
      <c r="B25" s="194"/>
      <c r="C25" s="189"/>
      <c r="D25" s="190"/>
      <c r="E25" s="210"/>
      <c r="F25" s="190"/>
      <c r="G25" s="190"/>
      <c r="H25" s="191"/>
      <c r="I25" s="191"/>
      <c r="J25" s="193"/>
      <c r="K25" s="194"/>
      <c r="L25" s="194"/>
      <c r="M25" s="195"/>
      <c r="N25" s="195"/>
      <c r="O25" s="195"/>
      <c r="P25" s="196"/>
      <c r="Q25" s="197"/>
      <c r="R25" s="198"/>
    </row>
    <row r="26" spans="1:18" ht="13.5" customHeight="1">
      <c r="A26" s="199" t="s">
        <v>28</v>
      </c>
      <c r="B26" s="200">
        <v>27</v>
      </c>
      <c r="C26" s="201"/>
      <c r="D26" s="201"/>
      <c r="E26" s="202">
        <f>D26-C26</f>
        <v>0</v>
      </c>
      <c r="F26" s="201"/>
      <c r="G26" s="201"/>
      <c r="H26" s="202">
        <f>G26-F26</f>
        <v>0</v>
      </c>
      <c r="I26" s="202">
        <f>SUM(H26,E26)</f>
        <v>0</v>
      </c>
      <c r="J26" s="203"/>
      <c r="K26" s="204">
        <f>I26-I2*24</f>
        <v>-7</v>
      </c>
      <c r="L26" s="204"/>
      <c r="M26" s="205"/>
      <c r="N26" s="205"/>
      <c r="O26" s="205"/>
      <c r="P26" s="206"/>
      <c r="Q26" s="206"/>
      <c r="R26" s="207"/>
    </row>
    <row r="27" spans="1:18" ht="12.75" customHeight="1">
      <c r="A27" s="168" t="s">
        <v>24</v>
      </c>
      <c r="B27" s="169">
        <v>28</v>
      </c>
      <c r="C27" s="162"/>
      <c r="D27" s="162"/>
      <c r="E27" s="163">
        <f>D27-C27</f>
        <v>0</v>
      </c>
      <c r="F27" s="162"/>
      <c r="G27" s="162"/>
      <c r="H27" s="163">
        <f>G27-F27</f>
        <v>0</v>
      </c>
      <c r="I27" s="163">
        <f>SUM(H27,E27)</f>
        <v>0</v>
      </c>
      <c r="J27" s="164"/>
      <c r="K27" s="170">
        <f>I27-I2*24</f>
        <v>-7</v>
      </c>
      <c r="L27" s="170"/>
      <c r="M27" s="166"/>
      <c r="N27" s="166"/>
      <c r="O27" s="166"/>
      <c r="P27" s="176"/>
      <c r="Q27" s="176"/>
      <c r="R27" s="208"/>
    </row>
    <row r="28" spans="1:18" ht="12.75" customHeight="1">
      <c r="A28" s="168" t="s">
        <v>25</v>
      </c>
      <c r="B28" s="169">
        <v>29</v>
      </c>
      <c r="C28" s="162"/>
      <c r="D28" s="162"/>
      <c r="E28" s="163">
        <f>D28-C28</f>
        <v>0</v>
      </c>
      <c r="F28" s="162"/>
      <c r="G28" s="162"/>
      <c r="H28" s="163">
        <f>G28-F28</f>
        <v>0</v>
      </c>
      <c r="I28" s="163">
        <f>SUM(H28,E28)</f>
        <v>0</v>
      </c>
      <c r="J28" s="164"/>
      <c r="K28" s="170">
        <f>I28-I2*24</f>
        <v>-7</v>
      </c>
      <c r="L28" s="170"/>
      <c r="M28" s="166"/>
      <c r="N28" s="166"/>
      <c r="O28" s="166"/>
      <c r="P28" s="176"/>
      <c r="Q28" s="176"/>
      <c r="R28" s="208"/>
    </row>
    <row r="29" spans="1:18" ht="12.75" customHeight="1">
      <c r="A29" s="168" t="s">
        <v>26</v>
      </c>
      <c r="B29" s="169">
        <v>30</v>
      </c>
      <c r="C29" s="162"/>
      <c r="D29" s="162"/>
      <c r="E29" s="164">
        <v>0</v>
      </c>
      <c r="F29" s="162"/>
      <c r="G29" s="162"/>
      <c r="H29" s="164">
        <v>0</v>
      </c>
      <c r="I29" s="164"/>
      <c r="J29" s="164"/>
      <c r="K29" s="170">
        <f>I29-I2*24</f>
      </c>
      <c r="L29" s="170"/>
      <c r="M29" s="166"/>
      <c r="N29" s="166"/>
      <c r="O29" s="166"/>
      <c r="P29" s="176"/>
      <c r="Q29" s="176"/>
      <c r="R29" s="208"/>
    </row>
    <row r="30" spans="1:18" ht="13.5" customHeight="1">
      <c r="A30" s="178" t="s">
        <v>27</v>
      </c>
      <c r="B30" s="179">
        <v>31</v>
      </c>
      <c r="C30" s="180"/>
      <c r="D30" s="180"/>
      <c r="E30" s="182">
        <v>0</v>
      </c>
      <c r="F30" s="180"/>
      <c r="G30" s="180"/>
      <c r="H30" s="182">
        <v>0</v>
      </c>
      <c r="I30" s="182"/>
      <c r="J30" s="182"/>
      <c r="K30" s="183">
        <f>I30-I2*24</f>
      </c>
      <c r="L30" s="183">
        <f>K30+K29+K28+K27+K26</f>
      </c>
      <c r="M30" s="184">
        <f>IF(L30&lt;K2,"0,00",IF(L30&lt;L2,L30*M3*24,IF(L30&gt;L2,L2*M3*24)))</f>
      </c>
      <c r="N30" s="184">
        <f>IF(L30&gt;L2,(L30-L2)*N3*24,IF(L30&lt;L2,0))</f>
      </c>
      <c r="O30" s="185">
        <f>M30+N30</f>
      </c>
      <c r="P30" s="183">
        <f>IF(L30&lt;K2,"00",IF(L30&lt;L2,L30*P2*24,IF(L30&gt;L2,L2*24*P2*24)))</f>
      </c>
      <c r="Q30" s="183">
        <f>IF(L30&gt;L2,(L30-L2)*Q2*24,IF(L30&lt;L2,0))</f>
      </c>
      <c r="R30" s="186">
        <f>P30+Q30</f>
      </c>
    </row>
    <row r="31" spans="1:18" ht="16.5" customHeight="1">
      <c r="A31" s="211" t="s">
        <v>31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3"/>
      <c r="L31" s="148">
        <f>SUMIF(L6:L30,"&lt;00:00")</f>
        <v>-126</v>
      </c>
      <c r="M31" s="149">
        <f>M30+M24+M18+M12+M6</f>
      </c>
      <c r="N31" s="149">
        <f>N30+N24+N18+N12+N6</f>
      </c>
      <c r="O31" s="149">
        <f>O30+O24+O18+O12+O6</f>
      </c>
      <c r="P31" s="148">
        <f>P6+P12+P18+P24+P30</f>
      </c>
      <c r="Q31" s="148">
        <f>Q6+Q12+Q18+Q24+Q30</f>
      </c>
      <c r="R31" s="214">
        <f>R30+R24+R18+R12+R6</f>
      </c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